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parencyinternational-my.sharepoint.com/personal/nicole_tisrilanka_org/Documents/01. Private Sector Pillar/Transparency in Corporate Reporting Assessment (TRAC)/TRAC Report 2023/TRAC Consultant/TRAC 2023 Documents - Michelle/Scoresheets/"/>
    </mc:Choice>
  </mc:AlternateContent>
  <xr:revisionPtr revIDLastSave="1" documentId="13_ncr:1_{CE2BDBE7-CE81-4090-B1F6-DF542D2C98AE}" xr6:coauthVersionLast="47" xr6:coauthVersionMax="47" xr10:uidLastSave="{87EC9C1D-ACD3-4B91-8119-1A7632A3BAB8}"/>
  <bookViews>
    <workbookView xWindow="-108" yWindow="-108" windowWidth="23256" windowHeight="12456" tabRatio="863" firstSheet="24" activeTab="29" xr2:uid="{B4DA518B-24FD-491B-ADBF-EFFB1DD23856}"/>
  </bookViews>
  <sheets>
    <sheet name="TRAC Score" sheetId="8" r:id="rId1"/>
    <sheet name="Overall Rank 2022 Vs. 2023" sheetId="43" r:id="rId2"/>
    <sheet name="Anti-Corruption Ranking" sheetId="14" r:id="rId3"/>
    <sheet name="Anti-Corruption Reporting" sheetId="1" r:id="rId4"/>
    <sheet name="Anti Corruption - Data Sheet " sheetId="24" r:id="rId5"/>
    <sheet name="Organisational Transparency Ran" sheetId="15" r:id="rId6"/>
    <sheet name="Organisational Transparency" sheetId="2" r:id="rId7"/>
    <sheet name="Org. Transparency - Data Sheet" sheetId="25" r:id="rId8"/>
    <sheet name="Domestic Financial Rank" sheetId="16" r:id="rId9"/>
    <sheet name="Domestic Financial Reporting " sheetId="3" r:id="rId10"/>
    <sheet name="Financial Reporting - Data Shee" sheetId="26" r:id="rId11"/>
    <sheet name="Country by Country Ranking" sheetId="35" r:id="rId12"/>
    <sheet name="Country by Country Reporting" sheetId="7" r:id="rId13"/>
    <sheet name="Country - Company Scores " sheetId="34" r:id="rId14"/>
    <sheet name="Gender Rank " sheetId="19" r:id="rId15"/>
    <sheet name="Reporting on Gender" sheetId="5" r:id="rId16"/>
    <sheet name="Gender - Data Sheet " sheetId="27" r:id="rId17"/>
    <sheet name="Procurement Rank" sheetId="21" r:id="rId18"/>
    <sheet name="Reporting on Public Procurement" sheetId="6" r:id="rId19"/>
    <sheet name="Procurement - Data Sheet " sheetId="29" r:id="rId20"/>
    <sheet name="Question by Question Analysis" sheetId="22" r:id="rId21"/>
    <sheet name="2022 vs. 23 Question Analysis" sheetId="32" r:id="rId22"/>
    <sheet name="All Scores 2022 Vs. 2023" sheetId="42" r:id="rId23"/>
    <sheet name="Overall Scores Trends " sheetId="37" r:id="rId24"/>
    <sheet name="Industry Rank" sheetId="31" r:id="rId25"/>
    <sheet name="Industry Rank Comparison" sheetId="38" r:id="rId26"/>
    <sheet name="Industry Wise Scores" sheetId="30" r:id="rId27"/>
    <sheet name="No. of Companies in Each Indust" sheetId="36" r:id="rId28"/>
    <sheet name="First 50 Companies Trends" sheetId="41" r:id="rId29"/>
    <sheet name="First 50 Companies Overall Scor" sheetId="40" r:id="rId30"/>
  </sheets>
  <definedNames>
    <definedName name="_xlnm._FilterDatabase" localSheetId="22" hidden="1">'All Scores 2022 Vs. 2023'!$E$5:$W$5</definedName>
    <definedName name="_xlnm._FilterDatabase" localSheetId="2" hidden="1">'Anti-Corruption Ranking'!$B$2:$E$101</definedName>
    <definedName name="_xlnm._FilterDatabase" localSheetId="3" hidden="1">'Anti-Corruption Reporting'!$B$4:$B$18</definedName>
    <definedName name="_xlnm._FilterDatabase" localSheetId="11" hidden="1">'Country by Country Ranking'!$B$3:$E$36</definedName>
    <definedName name="_xlnm._FilterDatabase" localSheetId="8" hidden="1">'Domestic Financial Rank'!$C$2:$E$2</definedName>
    <definedName name="_xlnm._FilterDatabase" localSheetId="29" hidden="1">'First 50 Companies Overall Scor'!$B$2:$I$53</definedName>
    <definedName name="_xlnm._FilterDatabase" localSheetId="14" hidden="1">'Gender Rank '!$C$2:$E$2</definedName>
    <definedName name="_xlnm._FilterDatabase" localSheetId="24" hidden="1">'Industry Rank'!$B$2:$I$24</definedName>
    <definedName name="_xlnm._FilterDatabase" localSheetId="25" hidden="1">'Industry Rank Comparison'!$C$2:$E$27</definedName>
    <definedName name="_xlnm._FilterDatabase" localSheetId="26" hidden="1">'Industry Wise Scores'!$J$222:$J$223</definedName>
    <definedName name="_xlnm._FilterDatabase" localSheetId="27" hidden="1">'No. of Companies in Each Indust'!$B$2:$D$2</definedName>
    <definedName name="_xlnm._FilterDatabase" localSheetId="7" hidden="1">'Org. Transparency - Data Sheet'!$A$3:$K$105</definedName>
    <definedName name="_xlnm._FilterDatabase" localSheetId="5" hidden="1">'Organisational Transparency Ran'!$C$2:$E$2</definedName>
    <definedName name="_xlnm._FilterDatabase" localSheetId="19" hidden="1">'Procurement - Data Sheet '!$B$2:$F$127</definedName>
    <definedName name="_xlnm._FilterDatabase" localSheetId="17" hidden="1">'Procurement Rank'!$C$2:$E$2</definedName>
    <definedName name="_xlnm._FilterDatabase" localSheetId="0" hidden="1">'TRAC Score'!$B$3:$J$128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42" l="1"/>
  <c r="U106" i="42" l="1"/>
  <c r="V106" i="42"/>
  <c r="S106" i="42"/>
  <c r="R106" i="42"/>
  <c r="P106" i="42"/>
  <c r="O106" i="42"/>
  <c r="M106" i="42"/>
  <c r="I106" i="42"/>
  <c r="J106" i="42"/>
  <c r="F106" i="42"/>
  <c r="G106" i="42"/>
  <c r="W105" i="42"/>
  <c r="T105" i="42"/>
  <c r="Q105" i="42"/>
  <c r="N105" i="42"/>
  <c r="K105" i="42"/>
  <c r="H105" i="42"/>
  <c r="W104" i="42"/>
  <c r="T104" i="42"/>
  <c r="Q104" i="42"/>
  <c r="N104" i="42"/>
  <c r="K104" i="42"/>
  <c r="H104" i="42"/>
  <c r="W103" i="42"/>
  <c r="T103" i="42"/>
  <c r="Q103" i="42"/>
  <c r="N103" i="42"/>
  <c r="K103" i="42"/>
  <c r="H103" i="42"/>
  <c r="W102" i="42"/>
  <c r="T102" i="42"/>
  <c r="Q102" i="42"/>
  <c r="N102" i="42"/>
  <c r="K102" i="42"/>
  <c r="H102" i="42"/>
  <c r="W101" i="42"/>
  <c r="T101" i="42"/>
  <c r="Q101" i="42"/>
  <c r="N101" i="42"/>
  <c r="K101" i="42"/>
  <c r="H101" i="42"/>
  <c r="W100" i="42"/>
  <c r="T100" i="42"/>
  <c r="Q100" i="42"/>
  <c r="N100" i="42"/>
  <c r="K100" i="42"/>
  <c r="H100" i="42"/>
  <c r="W99" i="42"/>
  <c r="T99" i="42"/>
  <c r="Q99" i="42"/>
  <c r="N99" i="42"/>
  <c r="K99" i="42"/>
  <c r="H99" i="42"/>
  <c r="W98" i="42"/>
  <c r="T98" i="42"/>
  <c r="Q98" i="42"/>
  <c r="N98" i="42"/>
  <c r="K98" i="42"/>
  <c r="H98" i="42"/>
  <c r="W97" i="42"/>
  <c r="T97" i="42"/>
  <c r="Q97" i="42"/>
  <c r="N97" i="42"/>
  <c r="H97" i="42"/>
  <c r="W96" i="42"/>
  <c r="T96" i="42"/>
  <c r="Q96" i="42"/>
  <c r="N96" i="42"/>
  <c r="H96" i="42"/>
  <c r="W95" i="42"/>
  <c r="T95" i="42"/>
  <c r="Q95" i="42"/>
  <c r="N95" i="42"/>
  <c r="K95" i="42"/>
  <c r="H95" i="42"/>
  <c r="W94" i="42"/>
  <c r="T94" i="42"/>
  <c r="Q94" i="42"/>
  <c r="N94" i="42"/>
  <c r="K94" i="42"/>
  <c r="H94" i="42"/>
  <c r="W93" i="42"/>
  <c r="T93" i="42"/>
  <c r="Q93" i="42"/>
  <c r="N93" i="42"/>
  <c r="K93" i="42"/>
  <c r="H93" i="42"/>
  <c r="W92" i="42"/>
  <c r="T92" i="42"/>
  <c r="Q92" i="42"/>
  <c r="N92" i="42"/>
  <c r="K92" i="42"/>
  <c r="H92" i="42"/>
  <c r="W91" i="42"/>
  <c r="T91" i="42"/>
  <c r="Q91" i="42"/>
  <c r="N91" i="42"/>
  <c r="K91" i="42"/>
  <c r="H91" i="42"/>
  <c r="W90" i="42"/>
  <c r="T90" i="42"/>
  <c r="Q90" i="42"/>
  <c r="N90" i="42"/>
  <c r="H90" i="42"/>
  <c r="W89" i="42"/>
  <c r="T89" i="42"/>
  <c r="Q89" i="42"/>
  <c r="N89" i="42"/>
  <c r="K89" i="42"/>
  <c r="H89" i="42"/>
  <c r="W88" i="42"/>
  <c r="T88" i="42"/>
  <c r="Q88" i="42"/>
  <c r="N88" i="42"/>
  <c r="K88" i="42"/>
  <c r="H88" i="42"/>
  <c r="W87" i="42"/>
  <c r="T87" i="42"/>
  <c r="Q87" i="42"/>
  <c r="N87" i="42"/>
  <c r="H87" i="42"/>
  <c r="W86" i="42"/>
  <c r="T86" i="42"/>
  <c r="Q86" i="42"/>
  <c r="N86" i="42"/>
  <c r="K86" i="42"/>
  <c r="H86" i="42"/>
  <c r="W85" i="42"/>
  <c r="T85" i="42"/>
  <c r="Q85" i="42"/>
  <c r="N85" i="42"/>
  <c r="K85" i="42"/>
  <c r="H85" i="42"/>
  <c r="W84" i="42"/>
  <c r="T84" i="42"/>
  <c r="Q84" i="42"/>
  <c r="N84" i="42"/>
  <c r="K84" i="42"/>
  <c r="H84" i="42"/>
  <c r="W83" i="42"/>
  <c r="T83" i="42"/>
  <c r="Q83" i="42"/>
  <c r="N83" i="42"/>
  <c r="K83" i="42"/>
  <c r="H83" i="42"/>
  <c r="W82" i="42"/>
  <c r="T82" i="42"/>
  <c r="Q82" i="42"/>
  <c r="N82" i="42"/>
  <c r="K82" i="42"/>
  <c r="H82" i="42"/>
  <c r="W81" i="42"/>
  <c r="T81" i="42"/>
  <c r="Q81" i="42"/>
  <c r="N81" i="42"/>
  <c r="K81" i="42"/>
  <c r="H81" i="42"/>
  <c r="W80" i="42"/>
  <c r="T80" i="42"/>
  <c r="Q80" i="42"/>
  <c r="N80" i="42"/>
  <c r="W79" i="42"/>
  <c r="T79" i="42"/>
  <c r="Q79" i="42"/>
  <c r="N79" i="42"/>
  <c r="H79" i="42"/>
  <c r="W78" i="42"/>
  <c r="T78" i="42"/>
  <c r="Q78" i="42"/>
  <c r="N78" i="42"/>
  <c r="K78" i="42"/>
  <c r="H78" i="42"/>
  <c r="W77" i="42"/>
  <c r="T77" i="42"/>
  <c r="Q77" i="42"/>
  <c r="N77" i="42"/>
  <c r="K77" i="42"/>
  <c r="H77" i="42"/>
  <c r="W76" i="42"/>
  <c r="T76" i="42"/>
  <c r="Q76" i="42"/>
  <c r="N76" i="42"/>
  <c r="H76" i="42"/>
  <c r="W75" i="42"/>
  <c r="T75" i="42"/>
  <c r="Q75" i="42"/>
  <c r="N75" i="42"/>
  <c r="H75" i="42"/>
  <c r="W74" i="42"/>
  <c r="T74" i="42"/>
  <c r="Q74" i="42"/>
  <c r="N74" i="42"/>
  <c r="K74" i="42"/>
  <c r="H74" i="42"/>
  <c r="W73" i="42"/>
  <c r="T73" i="42"/>
  <c r="Q73" i="42"/>
  <c r="N73" i="42"/>
  <c r="K73" i="42"/>
  <c r="H73" i="42"/>
  <c r="W72" i="42"/>
  <c r="T72" i="42"/>
  <c r="Q72" i="42"/>
  <c r="N72" i="42"/>
  <c r="K72" i="42"/>
  <c r="H72" i="42"/>
  <c r="W71" i="42"/>
  <c r="T71" i="42"/>
  <c r="Q71" i="42"/>
  <c r="N71" i="42"/>
  <c r="K71" i="42"/>
  <c r="H71" i="42"/>
  <c r="W70" i="42"/>
  <c r="T70" i="42"/>
  <c r="Q70" i="42"/>
  <c r="N70" i="42"/>
  <c r="K70" i="42"/>
  <c r="H70" i="42"/>
  <c r="W69" i="42"/>
  <c r="T69" i="42"/>
  <c r="Q69" i="42"/>
  <c r="N69" i="42"/>
  <c r="K69" i="42"/>
  <c r="H69" i="42"/>
  <c r="W68" i="42"/>
  <c r="T68" i="42"/>
  <c r="Q68" i="42"/>
  <c r="N68" i="42"/>
  <c r="K68" i="42"/>
  <c r="H68" i="42"/>
  <c r="W67" i="42"/>
  <c r="T67" i="42"/>
  <c r="Q67" i="42"/>
  <c r="N67" i="42"/>
  <c r="H67" i="42"/>
  <c r="W66" i="42"/>
  <c r="T66" i="42"/>
  <c r="Q66" i="42"/>
  <c r="N66" i="42"/>
  <c r="H66" i="42"/>
  <c r="W65" i="42"/>
  <c r="T65" i="42"/>
  <c r="Q65" i="42"/>
  <c r="N65" i="42"/>
  <c r="W64" i="42"/>
  <c r="T64" i="42"/>
  <c r="Q64" i="42"/>
  <c r="N64" i="42"/>
  <c r="K64" i="42"/>
  <c r="H64" i="42"/>
  <c r="W63" i="42"/>
  <c r="T63" i="42"/>
  <c r="Q63" i="42"/>
  <c r="N63" i="42"/>
  <c r="K63" i="42"/>
  <c r="H63" i="42"/>
  <c r="W62" i="42"/>
  <c r="T62" i="42"/>
  <c r="Q62" i="42"/>
  <c r="N62" i="42"/>
  <c r="K62" i="42"/>
  <c r="H62" i="42"/>
  <c r="W61" i="42"/>
  <c r="T61" i="42"/>
  <c r="Q61" i="42"/>
  <c r="N61" i="42"/>
  <c r="K61" i="42"/>
  <c r="H61" i="42"/>
  <c r="W60" i="42"/>
  <c r="T60" i="42"/>
  <c r="Q60" i="42"/>
  <c r="N60" i="42"/>
  <c r="K60" i="42"/>
  <c r="H60" i="42"/>
  <c r="W59" i="42"/>
  <c r="T59" i="42"/>
  <c r="Q59" i="42"/>
  <c r="N59" i="42"/>
  <c r="K59" i="42"/>
  <c r="H59" i="42"/>
  <c r="W58" i="42"/>
  <c r="T58" i="42"/>
  <c r="Q58" i="42"/>
  <c r="N58" i="42"/>
  <c r="K58" i="42"/>
  <c r="H58" i="42"/>
  <c r="W57" i="42"/>
  <c r="T57" i="42"/>
  <c r="Q57" i="42"/>
  <c r="N57" i="42"/>
  <c r="K57" i="42"/>
  <c r="H57" i="42"/>
  <c r="W56" i="42"/>
  <c r="T56" i="42"/>
  <c r="Q56" i="42"/>
  <c r="N56" i="42"/>
  <c r="K56" i="42"/>
  <c r="H56" i="42"/>
  <c r="W55" i="42"/>
  <c r="T55" i="42"/>
  <c r="Q55" i="42"/>
  <c r="N55" i="42"/>
  <c r="K55" i="42"/>
  <c r="H55" i="42"/>
  <c r="W54" i="42"/>
  <c r="T54" i="42"/>
  <c r="Q54" i="42"/>
  <c r="N54" i="42"/>
  <c r="H54" i="42"/>
  <c r="W53" i="42"/>
  <c r="T53" i="42"/>
  <c r="Q53" i="42"/>
  <c r="N53" i="42"/>
  <c r="K53" i="42"/>
  <c r="H53" i="42"/>
  <c r="W52" i="42"/>
  <c r="T52" i="42"/>
  <c r="Q52" i="42"/>
  <c r="N52" i="42"/>
  <c r="H52" i="42"/>
  <c r="W51" i="42"/>
  <c r="T51" i="42"/>
  <c r="Q51" i="42"/>
  <c r="N51" i="42"/>
  <c r="K51" i="42"/>
  <c r="H51" i="42"/>
  <c r="W50" i="42"/>
  <c r="T50" i="42"/>
  <c r="Q50" i="42"/>
  <c r="N50" i="42"/>
  <c r="K50" i="42"/>
  <c r="H50" i="42"/>
  <c r="W49" i="42"/>
  <c r="T49" i="42"/>
  <c r="Q49" i="42"/>
  <c r="N49" i="42"/>
  <c r="K49" i="42"/>
  <c r="H49" i="42"/>
  <c r="W48" i="42"/>
  <c r="T48" i="42"/>
  <c r="Q48" i="42"/>
  <c r="N48" i="42"/>
  <c r="K48" i="42"/>
  <c r="H48" i="42"/>
  <c r="W47" i="42"/>
  <c r="T47" i="42"/>
  <c r="Q47" i="42"/>
  <c r="N47" i="42"/>
  <c r="K47" i="42"/>
  <c r="H47" i="42"/>
  <c r="W46" i="42"/>
  <c r="T46" i="42"/>
  <c r="Q46" i="42"/>
  <c r="N46" i="42"/>
  <c r="K46" i="42"/>
  <c r="H46" i="42"/>
  <c r="W45" i="42"/>
  <c r="T45" i="42"/>
  <c r="Q45" i="42"/>
  <c r="N45" i="42"/>
  <c r="K45" i="42"/>
  <c r="H45" i="42"/>
  <c r="W44" i="42"/>
  <c r="T44" i="42"/>
  <c r="Q44" i="42"/>
  <c r="N44" i="42"/>
  <c r="H44" i="42"/>
  <c r="W43" i="42"/>
  <c r="T43" i="42"/>
  <c r="Q43" i="42"/>
  <c r="N43" i="42"/>
  <c r="H43" i="42"/>
  <c r="W42" i="42"/>
  <c r="T42" i="42"/>
  <c r="Q42" i="42"/>
  <c r="N42" i="42"/>
  <c r="K42" i="42"/>
  <c r="H42" i="42"/>
  <c r="W41" i="42"/>
  <c r="T41" i="42"/>
  <c r="Q41" i="42"/>
  <c r="N41" i="42"/>
  <c r="K41" i="42"/>
  <c r="H41" i="42"/>
  <c r="W40" i="42"/>
  <c r="T40" i="42"/>
  <c r="Q40" i="42"/>
  <c r="N40" i="42"/>
  <c r="K40" i="42"/>
  <c r="H40" i="42"/>
  <c r="W39" i="42"/>
  <c r="T39" i="42"/>
  <c r="Q39" i="42"/>
  <c r="N39" i="42"/>
  <c r="K39" i="42"/>
  <c r="H39" i="42"/>
  <c r="W38" i="42"/>
  <c r="T38" i="42"/>
  <c r="Q38" i="42"/>
  <c r="N38" i="42"/>
  <c r="K38" i="42"/>
  <c r="H38" i="42"/>
  <c r="W37" i="42"/>
  <c r="T37" i="42"/>
  <c r="Q37" i="42"/>
  <c r="N37" i="42"/>
  <c r="H37" i="42"/>
  <c r="W36" i="42"/>
  <c r="T36" i="42"/>
  <c r="Q36" i="42"/>
  <c r="N36" i="42"/>
  <c r="K36" i="42"/>
  <c r="H36" i="42"/>
  <c r="W35" i="42"/>
  <c r="T35" i="42"/>
  <c r="Q35" i="42"/>
  <c r="N35" i="42"/>
  <c r="K35" i="42"/>
  <c r="H35" i="42"/>
  <c r="W34" i="42"/>
  <c r="T34" i="42"/>
  <c r="Q34" i="42"/>
  <c r="N34" i="42"/>
  <c r="K34" i="42"/>
  <c r="H34" i="42"/>
  <c r="W33" i="42"/>
  <c r="T33" i="42"/>
  <c r="Q33" i="42"/>
  <c r="N33" i="42"/>
  <c r="K33" i="42"/>
  <c r="H33" i="42"/>
  <c r="W32" i="42"/>
  <c r="T32" i="42"/>
  <c r="Q32" i="42"/>
  <c r="N32" i="42"/>
  <c r="H32" i="42"/>
  <c r="W31" i="42"/>
  <c r="T31" i="42"/>
  <c r="Q31" i="42"/>
  <c r="N31" i="42"/>
  <c r="K31" i="42"/>
  <c r="H31" i="42"/>
  <c r="W30" i="42"/>
  <c r="T30" i="42"/>
  <c r="Q30" i="42"/>
  <c r="N30" i="42"/>
  <c r="H30" i="42"/>
  <c r="W29" i="42"/>
  <c r="T29" i="42"/>
  <c r="Q29" i="42"/>
  <c r="N29" i="42"/>
  <c r="H29" i="42"/>
  <c r="W28" i="42"/>
  <c r="T28" i="42"/>
  <c r="Q28" i="42"/>
  <c r="N28" i="42"/>
  <c r="K28" i="42"/>
  <c r="H28" i="42"/>
  <c r="W27" i="42"/>
  <c r="T27" i="42"/>
  <c r="Q27" i="42"/>
  <c r="N27" i="42"/>
  <c r="K27" i="42"/>
  <c r="H27" i="42"/>
  <c r="W26" i="42"/>
  <c r="T26" i="42"/>
  <c r="Q26" i="42"/>
  <c r="N26" i="42"/>
  <c r="K26" i="42"/>
  <c r="H26" i="42"/>
  <c r="W25" i="42"/>
  <c r="T25" i="42"/>
  <c r="Q25" i="42"/>
  <c r="N25" i="42"/>
  <c r="K25" i="42"/>
  <c r="H25" i="42"/>
  <c r="W24" i="42"/>
  <c r="T24" i="42"/>
  <c r="Q24" i="42"/>
  <c r="N24" i="42"/>
  <c r="K24" i="42"/>
  <c r="H24" i="42"/>
  <c r="W23" i="42"/>
  <c r="T23" i="42"/>
  <c r="Q23" i="42"/>
  <c r="N23" i="42"/>
  <c r="K23" i="42"/>
  <c r="H23" i="42"/>
  <c r="W22" i="42"/>
  <c r="T22" i="42"/>
  <c r="Q22" i="42"/>
  <c r="N22" i="42"/>
  <c r="K22" i="42"/>
  <c r="H22" i="42"/>
  <c r="W21" i="42"/>
  <c r="T21" i="42"/>
  <c r="Q21" i="42"/>
  <c r="N21" i="42"/>
  <c r="K21" i="42"/>
  <c r="H21" i="42"/>
  <c r="W20" i="42"/>
  <c r="T20" i="42"/>
  <c r="Q20" i="42"/>
  <c r="N20" i="42"/>
  <c r="K20" i="42"/>
  <c r="H20" i="42"/>
  <c r="W19" i="42"/>
  <c r="T19" i="42"/>
  <c r="Q19" i="42"/>
  <c r="N19" i="42"/>
  <c r="K19" i="42"/>
  <c r="H19" i="42"/>
  <c r="W18" i="42"/>
  <c r="T18" i="42"/>
  <c r="Q18" i="42"/>
  <c r="N18" i="42"/>
  <c r="K18" i="42"/>
  <c r="H18" i="42"/>
  <c r="W17" i="42"/>
  <c r="T17" i="42"/>
  <c r="Q17" i="42"/>
  <c r="N17" i="42"/>
  <c r="K17" i="42"/>
  <c r="H17" i="42"/>
  <c r="W16" i="42"/>
  <c r="T16" i="42"/>
  <c r="Q16" i="42"/>
  <c r="N16" i="42"/>
  <c r="K16" i="42"/>
  <c r="H16" i="42"/>
  <c r="W15" i="42"/>
  <c r="T15" i="42"/>
  <c r="Q15" i="42"/>
  <c r="N15" i="42"/>
  <c r="K15" i="42"/>
  <c r="H15" i="42"/>
  <c r="W14" i="42"/>
  <c r="T14" i="42"/>
  <c r="Q14" i="42"/>
  <c r="N14" i="42"/>
  <c r="K14" i="42"/>
  <c r="H14" i="42"/>
  <c r="W13" i="42"/>
  <c r="T13" i="42"/>
  <c r="Q13" i="42"/>
  <c r="N13" i="42"/>
  <c r="K13" i="42"/>
  <c r="H13" i="42"/>
  <c r="W12" i="42"/>
  <c r="T12" i="42"/>
  <c r="Q12" i="42"/>
  <c r="N12" i="42"/>
  <c r="K12" i="42"/>
  <c r="H12" i="42"/>
  <c r="W11" i="42"/>
  <c r="T11" i="42"/>
  <c r="Q11" i="42"/>
  <c r="N11" i="42"/>
  <c r="H11" i="42"/>
  <c r="W10" i="42"/>
  <c r="T10" i="42"/>
  <c r="Q10" i="42"/>
  <c r="N10" i="42"/>
  <c r="K10" i="42"/>
  <c r="H10" i="42"/>
  <c r="W9" i="42"/>
  <c r="T9" i="42"/>
  <c r="Q9" i="42"/>
  <c r="N9" i="42"/>
  <c r="K9" i="42"/>
  <c r="H9" i="42"/>
  <c r="W8" i="42"/>
  <c r="T8" i="42"/>
  <c r="Q8" i="42"/>
  <c r="N8" i="42"/>
  <c r="K8" i="42"/>
  <c r="H8" i="42"/>
  <c r="W7" i="42"/>
  <c r="T7" i="42"/>
  <c r="Q7" i="42"/>
  <c r="N7" i="42"/>
  <c r="K7" i="42"/>
  <c r="H7" i="42"/>
  <c r="W6" i="42"/>
  <c r="T6" i="42"/>
  <c r="Q6" i="42"/>
  <c r="N6" i="42"/>
  <c r="K6" i="42"/>
  <c r="H6" i="42"/>
  <c r="E105" i="43"/>
  <c r="E104" i="43"/>
  <c r="E103" i="43"/>
  <c r="E102" i="43"/>
  <c r="E101" i="43"/>
  <c r="E100" i="43"/>
  <c r="E99" i="43"/>
  <c r="E98" i="43"/>
  <c r="E97" i="43"/>
  <c r="E96" i="43"/>
  <c r="E95" i="43"/>
  <c r="E94" i="43"/>
  <c r="E93" i="43"/>
  <c r="E92" i="43"/>
  <c r="E91" i="43"/>
  <c r="E90" i="43"/>
  <c r="E89" i="43"/>
  <c r="E88" i="43"/>
  <c r="E87" i="43"/>
  <c r="E86" i="43"/>
  <c r="E85" i="43"/>
  <c r="E84" i="43"/>
  <c r="E83" i="43"/>
  <c r="E82" i="43"/>
  <c r="E81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G7" i="43"/>
  <c r="E7" i="43"/>
  <c r="E6" i="43"/>
  <c r="J45" i="22"/>
  <c r="J44" i="22"/>
  <c r="J43" i="22"/>
  <c r="H44" i="22"/>
  <c r="F44" i="22"/>
  <c r="F45" i="22"/>
  <c r="F43" i="22"/>
  <c r="H106" i="42" l="1"/>
  <c r="W106" i="42"/>
  <c r="T106" i="42"/>
  <c r="K106" i="42"/>
  <c r="Q106" i="42"/>
  <c r="N106" i="42"/>
  <c r="D127" i="14"/>
  <c r="E127" i="15"/>
  <c r="D127" i="16"/>
  <c r="E127" i="16"/>
  <c r="D42" i="35"/>
  <c r="E42" i="35"/>
  <c r="D127" i="19"/>
  <c r="E127" i="19"/>
  <c r="H53" i="40" l="1"/>
  <c r="G53" i="40"/>
  <c r="H51" i="8" l="1"/>
  <c r="H116" i="8"/>
  <c r="H101" i="8"/>
  <c r="H36" i="8"/>
  <c r="H22" i="8"/>
  <c r="H19" i="8"/>
  <c r="H23" i="8"/>
  <c r="H104" i="8"/>
  <c r="H120" i="8"/>
  <c r="H15" i="8"/>
  <c r="H114" i="8"/>
  <c r="H108" i="8"/>
  <c r="H40" i="8"/>
  <c r="H113" i="8"/>
  <c r="H88" i="8"/>
  <c r="H94" i="8"/>
  <c r="H91" i="8"/>
  <c r="H102" i="8"/>
  <c r="H95" i="8"/>
  <c r="H9" i="8"/>
  <c r="H92" i="8"/>
  <c r="H46" i="8"/>
  <c r="H44" i="8"/>
  <c r="H118" i="8"/>
  <c r="H12" i="8"/>
  <c r="H65" i="8"/>
  <c r="H76" i="8"/>
  <c r="H4" i="8"/>
  <c r="H103" i="8"/>
  <c r="H60" i="8"/>
  <c r="H59" i="8"/>
  <c r="H56" i="8"/>
  <c r="H115" i="8"/>
  <c r="H10" i="8"/>
  <c r="H73" i="8"/>
  <c r="H32" i="8"/>
  <c r="H5" i="8"/>
  <c r="H14" i="8"/>
  <c r="H6" i="8"/>
  <c r="H48" i="8"/>
  <c r="H119" i="8"/>
  <c r="H98" i="8"/>
  <c r="H111" i="8"/>
  <c r="H47" i="8"/>
  <c r="H80" i="8"/>
  <c r="H49" i="8"/>
  <c r="H53" i="8"/>
  <c r="H96" i="8"/>
  <c r="H124" i="8"/>
  <c r="H121" i="8"/>
  <c r="H105" i="8"/>
  <c r="H35" i="8"/>
  <c r="H74" i="8"/>
  <c r="H34" i="8"/>
  <c r="H57" i="8"/>
  <c r="H26" i="8"/>
  <c r="H21" i="8"/>
  <c r="H18" i="8"/>
  <c r="H63" i="8"/>
  <c r="H75" i="8"/>
  <c r="H81" i="8"/>
  <c r="H99" i="8"/>
  <c r="H122" i="8"/>
  <c r="H82" i="8"/>
  <c r="H16" i="8"/>
  <c r="H7" i="8"/>
  <c r="H11" i="8"/>
  <c r="H83" i="8"/>
  <c r="H107" i="8"/>
  <c r="H41" i="8"/>
  <c r="H77" i="8"/>
  <c r="H20" i="8"/>
  <c r="H58" i="8"/>
  <c r="H100" i="8"/>
  <c r="H61" i="8"/>
  <c r="H62" i="8"/>
  <c r="H68" i="8"/>
  <c r="H109" i="8"/>
  <c r="H89" i="8"/>
  <c r="H117" i="8"/>
  <c r="H86" i="8"/>
  <c r="H85" i="8"/>
  <c r="H72" i="8"/>
  <c r="H70" i="8"/>
  <c r="H71" i="8"/>
  <c r="H27" i="8"/>
  <c r="H69" i="8"/>
  <c r="H127" i="8"/>
  <c r="H24" i="8"/>
  <c r="H84" i="8"/>
  <c r="H112" i="8"/>
  <c r="H28" i="8"/>
  <c r="H125" i="8"/>
  <c r="H54" i="8"/>
  <c r="H45" i="8"/>
  <c r="H106" i="8"/>
  <c r="H93" i="8"/>
  <c r="H52" i="8"/>
  <c r="H17" i="8"/>
  <c r="H97" i="8"/>
  <c r="H67" i="8"/>
  <c r="H29" i="8"/>
  <c r="H123" i="8"/>
  <c r="H55" i="8"/>
  <c r="H90" i="8"/>
  <c r="H126" i="8"/>
  <c r="H43" i="8"/>
  <c r="H39" i="8"/>
  <c r="H78" i="8"/>
  <c r="H30" i="8"/>
  <c r="H8" i="8"/>
  <c r="H42" i="8"/>
  <c r="H110" i="8"/>
  <c r="H13" i="8"/>
  <c r="H31" i="8"/>
  <c r="H25" i="8"/>
  <c r="H37" i="8"/>
  <c r="H64" i="8"/>
  <c r="H79" i="8"/>
  <c r="H66" i="8"/>
  <c r="H87" i="8"/>
  <c r="H38" i="8"/>
  <c r="H50" i="8"/>
  <c r="H33" i="8"/>
  <c r="G51" i="8"/>
  <c r="G116" i="8"/>
  <c r="G101" i="8"/>
  <c r="G36" i="8"/>
  <c r="G22" i="8"/>
  <c r="G19" i="8"/>
  <c r="G23" i="8"/>
  <c r="G104" i="8"/>
  <c r="G120" i="8"/>
  <c r="G15" i="8"/>
  <c r="G114" i="8"/>
  <c r="G108" i="8"/>
  <c r="G40" i="8"/>
  <c r="G113" i="8"/>
  <c r="G88" i="8"/>
  <c r="G94" i="8"/>
  <c r="G91" i="8"/>
  <c r="G102" i="8"/>
  <c r="G95" i="8"/>
  <c r="G9" i="8"/>
  <c r="G92" i="8"/>
  <c r="G46" i="8"/>
  <c r="G44" i="8"/>
  <c r="G118" i="8"/>
  <c r="G12" i="8"/>
  <c r="G65" i="8"/>
  <c r="G76" i="8"/>
  <c r="G4" i="8"/>
  <c r="G103" i="8"/>
  <c r="G60" i="8"/>
  <c r="G59" i="8"/>
  <c r="G56" i="8"/>
  <c r="G115" i="8"/>
  <c r="G10" i="8"/>
  <c r="G73" i="8"/>
  <c r="G32" i="8"/>
  <c r="G5" i="8"/>
  <c r="G14" i="8"/>
  <c r="G6" i="8"/>
  <c r="G48" i="8"/>
  <c r="G119" i="8"/>
  <c r="G98" i="8"/>
  <c r="G111" i="8"/>
  <c r="G47" i="8"/>
  <c r="G80" i="8"/>
  <c r="G49" i="8"/>
  <c r="G53" i="8"/>
  <c r="G96" i="8"/>
  <c r="G124" i="8"/>
  <c r="G121" i="8"/>
  <c r="G105" i="8"/>
  <c r="G35" i="8"/>
  <c r="G74" i="8"/>
  <c r="G34" i="8"/>
  <c r="G57" i="8"/>
  <c r="G26" i="8"/>
  <c r="G21" i="8"/>
  <c r="G18" i="8"/>
  <c r="G63" i="8"/>
  <c r="G75" i="8"/>
  <c r="G81" i="8"/>
  <c r="G99" i="8"/>
  <c r="G122" i="8"/>
  <c r="G82" i="8"/>
  <c r="G16" i="8"/>
  <c r="G7" i="8"/>
  <c r="G11" i="8"/>
  <c r="G83" i="8"/>
  <c r="G107" i="8"/>
  <c r="G41" i="8"/>
  <c r="G77" i="8"/>
  <c r="G20" i="8"/>
  <c r="G58" i="8"/>
  <c r="G100" i="8"/>
  <c r="G61" i="8"/>
  <c r="G62" i="8"/>
  <c r="G68" i="8"/>
  <c r="G109" i="8"/>
  <c r="G89" i="8"/>
  <c r="G117" i="8"/>
  <c r="G86" i="8"/>
  <c r="G85" i="8"/>
  <c r="G72" i="8"/>
  <c r="G70" i="8"/>
  <c r="G71" i="8"/>
  <c r="G27" i="8"/>
  <c r="G69" i="8"/>
  <c r="G127" i="8"/>
  <c r="G24" i="8"/>
  <c r="G84" i="8"/>
  <c r="G112" i="8"/>
  <c r="G28" i="8"/>
  <c r="G125" i="8"/>
  <c r="G54" i="8"/>
  <c r="G45" i="8"/>
  <c r="G106" i="8"/>
  <c r="G93" i="8"/>
  <c r="G52" i="8"/>
  <c r="G17" i="8"/>
  <c r="G97" i="8"/>
  <c r="G67" i="8"/>
  <c r="G29" i="8"/>
  <c r="G123" i="8"/>
  <c r="G55" i="8"/>
  <c r="G90" i="8"/>
  <c r="G126" i="8"/>
  <c r="G43" i="8"/>
  <c r="G39" i="8"/>
  <c r="G78" i="8"/>
  <c r="G30" i="8"/>
  <c r="G8" i="8"/>
  <c r="G42" i="8"/>
  <c r="G110" i="8"/>
  <c r="G13" i="8"/>
  <c r="G31" i="8"/>
  <c r="G25" i="8"/>
  <c r="G37" i="8"/>
  <c r="G64" i="8"/>
  <c r="G79" i="8"/>
  <c r="G66" i="8"/>
  <c r="G87" i="8"/>
  <c r="G38" i="8"/>
  <c r="G50" i="8"/>
  <c r="G33" i="8"/>
  <c r="F51" i="8"/>
  <c r="F116" i="8"/>
  <c r="F101" i="8"/>
  <c r="F36" i="8"/>
  <c r="F22" i="8"/>
  <c r="F19" i="8"/>
  <c r="F23" i="8"/>
  <c r="F104" i="8"/>
  <c r="F120" i="8"/>
  <c r="F15" i="8"/>
  <c r="F114" i="8"/>
  <c r="F108" i="8"/>
  <c r="F40" i="8"/>
  <c r="F113" i="8"/>
  <c r="F88" i="8"/>
  <c r="F94" i="8"/>
  <c r="F91" i="8"/>
  <c r="F102" i="8"/>
  <c r="F95" i="8"/>
  <c r="F9" i="8"/>
  <c r="F92" i="8"/>
  <c r="F46" i="8"/>
  <c r="F44" i="8"/>
  <c r="F118" i="8"/>
  <c r="F12" i="8"/>
  <c r="F65" i="8"/>
  <c r="F76" i="8"/>
  <c r="F4" i="8"/>
  <c r="F103" i="8"/>
  <c r="F60" i="8"/>
  <c r="F59" i="8"/>
  <c r="F56" i="8"/>
  <c r="F115" i="8"/>
  <c r="F10" i="8"/>
  <c r="F73" i="8"/>
  <c r="F32" i="8"/>
  <c r="F5" i="8"/>
  <c r="F14" i="8"/>
  <c r="F6" i="8"/>
  <c r="F48" i="8"/>
  <c r="F119" i="8"/>
  <c r="F98" i="8"/>
  <c r="F111" i="8"/>
  <c r="F47" i="8"/>
  <c r="F80" i="8"/>
  <c r="F49" i="8"/>
  <c r="F53" i="8"/>
  <c r="F96" i="8"/>
  <c r="F124" i="8"/>
  <c r="F121" i="8"/>
  <c r="F105" i="8"/>
  <c r="F35" i="8"/>
  <c r="F74" i="8"/>
  <c r="F34" i="8"/>
  <c r="F57" i="8"/>
  <c r="F26" i="8"/>
  <c r="F21" i="8"/>
  <c r="F18" i="8"/>
  <c r="F63" i="8"/>
  <c r="F75" i="8"/>
  <c r="F81" i="8"/>
  <c r="F99" i="8"/>
  <c r="F122" i="8"/>
  <c r="F82" i="8"/>
  <c r="F16" i="8"/>
  <c r="F7" i="8"/>
  <c r="F11" i="8"/>
  <c r="F83" i="8"/>
  <c r="F107" i="8"/>
  <c r="F41" i="8"/>
  <c r="F77" i="8"/>
  <c r="F20" i="8"/>
  <c r="F58" i="8"/>
  <c r="F100" i="8"/>
  <c r="F61" i="8"/>
  <c r="F62" i="8"/>
  <c r="F68" i="8"/>
  <c r="F109" i="8"/>
  <c r="F89" i="8"/>
  <c r="F117" i="8"/>
  <c r="F86" i="8"/>
  <c r="F85" i="8"/>
  <c r="F72" i="8"/>
  <c r="F70" i="8"/>
  <c r="F71" i="8"/>
  <c r="F27" i="8"/>
  <c r="F69" i="8"/>
  <c r="F127" i="8"/>
  <c r="F24" i="8"/>
  <c r="F84" i="8"/>
  <c r="F112" i="8"/>
  <c r="F28" i="8"/>
  <c r="F125" i="8"/>
  <c r="F54" i="8"/>
  <c r="F45" i="8"/>
  <c r="F106" i="8"/>
  <c r="F93" i="8"/>
  <c r="F52" i="8"/>
  <c r="F17" i="8"/>
  <c r="F97" i="8"/>
  <c r="F67" i="8"/>
  <c r="F29" i="8"/>
  <c r="F123" i="8"/>
  <c r="F55" i="8"/>
  <c r="F90" i="8"/>
  <c r="F126" i="8"/>
  <c r="F43" i="8"/>
  <c r="F39" i="8"/>
  <c r="F78" i="8"/>
  <c r="F30" i="8"/>
  <c r="F8" i="8"/>
  <c r="F42" i="8"/>
  <c r="F110" i="8"/>
  <c r="F13" i="8"/>
  <c r="F31" i="8"/>
  <c r="F25" i="8"/>
  <c r="F37" i="8"/>
  <c r="F64" i="8"/>
  <c r="F79" i="8"/>
  <c r="F66" i="8"/>
  <c r="F87" i="8"/>
  <c r="F38" i="8"/>
  <c r="F50" i="8"/>
  <c r="F33" i="8"/>
  <c r="E51" i="8"/>
  <c r="I51" i="8" s="1"/>
  <c r="E116" i="8"/>
  <c r="I116" i="8" s="1"/>
  <c r="E101" i="8"/>
  <c r="I101" i="8" s="1"/>
  <c r="E36" i="8"/>
  <c r="I36" i="8" s="1"/>
  <c r="E22" i="8"/>
  <c r="I22" i="8" s="1"/>
  <c r="E19" i="8"/>
  <c r="I19" i="8" s="1"/>
  <c r="E23" i="8"/>
  <c r="I23" i="8" s="1"/>
  <c r="E104" i="8"/>
  <c r="I104" i="8" s="1"/>
  <c r="E120" i="8"/>
  <c r="I120" i="8" s="1"/>
  <c r="E15" i="8"/>
  <c r="I15" i="8" s="1"/>
  <c r="E114" i="8"/>
  <c r="I114" i="8" s="1"/>
  <c r="E108" i="8"/>
  <c r="I108" i="8" s="1"/>
  <c r="E40" i="8"/>
  <c r="I40" i="8" s="1"/>
  <c r="E113" i="8"/>
  <c r="I113" i="8" s="1"/>
  <c r="E88" i="8"/>
  <c r="I88" i="8" s="1"/>
  <c r="E94" i="8"/>
  <c r="I94" i="8" s="1"/>
  <c r="E91" i="8"/>
  <c r="I91" i="8" s="1"/>
  <c r="E102" i="8"/>
  <c r="I102" i="8" s="1"/>
  <c r="E95" i="8"/>
  <c r="I95" i="8" s="1"/>
  <c r="E9" i="8"/>
  <c r="I9" i="8" s="1"/>
  <c r="E92" i="8"/>
  <c r="I92" i="8" s="1"/>
  <c r="E46" i="8"/>
  <c r="I46" i="8" s="1"/>
  <c r="E44" i="8"/>
  <c r="I44" i="8" s="1"/>
  <c r="E118" i="8"/>
  <c r="I118" i="8" s="1"/>
  <c r="E12" i="8"/>
  <c r="I12" i="8" s="1"/>
  <c r="E65" i="8"/>
  <c r="I65" i="8" s="1"/>
  <c r="E76" i="8"/>
  <c r="I76" i="8" s="1"/>
  <c r="E4" i="8"/>
  <c r="E103" i="8"/>
  <c r="I103" i="8" s="1"/>
  <c r="E60" i="8"/>
  <c r="I60" i="8" s="1"/>
  <c r="E59" i="8"/>
  <c r="I59" i="8" s="1"/>
  <c r="E56" i="8"/>
  <c r="I56" i="8" s="1"/>
  <c r="E115" i="8"/>
  <c r="I115" i="8" s="1"/>
  <c r="E10" i="8"/>
  <c r="I10" i="8" s="1"/>
  <c r="E73" i="8"/>
  <c r="I73" i="8" s="1"/>
  <c r="E32" i="8"/>
  <c r="I32" i="8" s="1"/>
  <c r="E5" i="8"/>
  <c r="I5" i="8" s="1"/>
  <c r="E14" i="8"/>
  <c r="I14" i="8" s="1"/>
  <c r="E6" i="8"/>
  <c r="I6" i="8" s="1"/>
  <c r="E48" i="8"/>
  <c r="I48" i="8" s="1"/>
  <c r="E119" i="8"/>
  <c r="I119" i="8" s="1"/>
  <c r="E98" i="8"/>
  <c r="I98" i="8" s="1"/>
  <c r="E111" i="8"/>
  <c r="I111" i="8" s="1"/>
  <c r="E47" i="8"/>
  <c r="I47" i="8" s="1"/>
  <c r="E80" i="8"/>
  <c r="I80" i="8" s="1"/>
  <c r="E49" i="8"/>
  <c r="I49" i="8" s="1"/>
  <c r="E53" i="8"/>
  <c r="I53" i="8" s="1"/>
  <c r="E96" i="8"/>
  <c r="I96" i="8" s="1"/>
  <c r="E124" i="8"/>
  <c r="I124" i="8" s="1"/>
  <c r="E121" i="8"/>
  <c r="I121" i="8" s="1"/>
  <c r="E105" i="8"/>
  <c r="I105" i="8" s="1"/>
  <c r="E35" i="8"/>
  <c r="I35" i="8" s="1"/>
  <c r="E74" i="8"/>
  <c r="I74" i="8" s="1"/>
  <c r="E34" i="8"/>
  <c r="I34" i="8" s="1"/>
  <c r="E57" i="8"/>
  <c r="I57" i="8" s="1"/>
  <c r="E26" i="8"/>
  <c r="I26" i="8" s="1"/>
  <c r="E21" i="8"/>
  <c r="I21" i="8" s="1"/>
  <c r="E18" i="8"/>
  <c r="I18" i="8" s="1"/>
  <c r="E63" i="8"/>
  <c r="I63" i="8" s="1"/>
  <c r="E75" i="8"/>
  <c r="I75" i="8" s="1"/>
  <c r="E81" i="8"/>
  <c r="I81" i="8" s="1"/>
  <c r="E99" i="8"/>
  <c r="I99" i="8" s="1"/>
  <c r="E122" i="8"/>
  <c r="I122" i="8" s="1"/>
  <c r="E82" i="8"/>
  <c r="I82" i="8" s="1"/>
  <c r="E16" i="8"/>
  <c r="I16" i="8" s="1"/>
  <c r="E7" i="8"/>
  <c r="I7" i="8" s="1"/>
  <c r="E11" i="8"/>
  <c r="I11" i="8" s="1"/>
  <c r="E83" i="8"/>
  <c r="I83" i="8" s="1"/>
  <c r="E107" i="8"/>
  <c r="I107" i="8" s="1"/>
  <c r="E41" i="8"/>
  <c r="I41" i="8" s="1"/>
  <c r="E77" i="8"/>
  <c r="I77" i="8" s="1"/>
  <c r="E20" i="8"/>
  <c r="I20" i="8" s="1"/>
  <c r="E58" i="8"/>
  <c r="I58" i="8" s="1"/>
  <c r="E100" i="8"/>
  <c r="I100" i="8" s="1"/>
  <c r="E61" i="8"/>
  <c r="I61" i="8" s="1"/>
  <c r="E62" i="8"/>
  <c r="I62" i="8" s="1"/>
  <c r="E68" i="8"/>
  <c r="I68" i="8" s="1"/>
  <c r="E109" i="8"/>
  <c r="I109" i="8" s="1"/>
  <c r="E89" i="8"/>
  <c r="I89" i="8" s="1"/>
  <c r="E117" i="8"/>
  <c r="I117" i="8" s="1"/>
  <c r="E86" i="8"/>
  <c r="I86" i="8" s="1"/>
  <c r="E85" i="8"/>
  <c r="I85" i="8" s="1"/>
  <c r="E72" i="8"/>
  <c r="I72" i="8" s="1"/>
  <c r="E70" i="8"/>
  <c r="I70" i="8" s="1"/>
  <c r="E71" i="8"/>
  <c r="I71" i="8" s="1"/>
  <c r="E27" i="8"/>
  <c r="I27" i="8" s="1"/>
  <c r="E69" i="8"/>
  <c r="I69" i="8" s="1"/>
  <c r="E127" i="8"/>
  <c r="I127" i="8" s="1"/>
  <c r="E24" i="8"/>
  <c r="I24" i="8" s="1"/>
  <c r="E84" i="8"/>
  <c r="I84" i="8" s="1"/>
  <c r="E112" i="8"/>
  <c r="I112" i="8" s="1"/>
  <c r="E28" i="8"/>
  <c r="I28" i="8" s="1"/>
  <c r="E125" i="8"/>
  <c r="I125" i="8" s="1"/>
  <c r="E54" i="8"/>
  <c r="I54" i="8" s="1"/>
  <c r="E45" i="8"/>
  <c r="I45" i="8" s="1"/>
  <c r="E106" i="8"/>
  <c r="I106" i="8" s="1"/>
  <c r="E93" i="8"/>
  <c r="I93" i="8" s="1"/>
  <c r="E52" i="8"/>
  <c r="I52" i="8" s="1"/>
  <c r="E17" i="8"/>
  <c r="I17" i="8" s="1"/>
  <c r="E97" i="8"/>
  <c r="I97" i="8" s="1"/>
  <c r="E67" i="8"/>
  <c r="I67" i="8" s="1"/>
  <c r="E29" i="8"/>
  <c r="I29" i="8" s="1"/>
  <c r="E123" i="8"/>
  <c r="I123" i="8" s="1"/>
  <c r="E55" i="8"/>
  <c r="I55" i="8" s="1"/>
  <c r="E90" i="8"/>
  <c r="I90" i="8" s="1"/>
  <c r="E126" i="8"/>
  <c r="I126" i="8" s="1"/>
  <c r="E43" i="8"/>
  <c r="I43" i="8" s="1"/>
  <c r="E39" i="8"/>
  <c r="I39" i="8" s="1"/>
  <c r="E78" i="8"/>
  <c r="I78" i="8" s="1"/>
  <c r="E30" i="8"/>
  <c r="I30" i="8" s="1"/>
  <c r="E8" i="8"/>
  <c r="I8" i="8" s="1"/>
  <c r="E42" i="8"/>
  <c r="I42" i="8" s="1"/>
  <c r="E110" i="8"/>
  <c r="I110" i="8" s="1"/>
  <c r="E13" i="8"/>
  <c r="I13" i="8" s="1"/>
  <c r="E31" i="8"/>
  <c r="I31" i="8" s="1"/>
  <c r="E25" i="8"/>
  <c r="I25" i="8" s="1"/>
  <c r="E37" i="8"/>
  <c r="I37" i="8" s="1"/>
  <c r="E64" i="8"/>
  <c r="I64" i="8" s="1"/>
  <c r="E79" i="8"/>
  <c r="I79" i="8" s="1"/>
  <c r="E66" i="8"/>
  <c r="I66" i="8" s="1"/>
  <c r="E87" i="8"/>
  <c r="I87" i="8" s="1"/>
  <c r="E38" i="8"/>
  <c r="I38" i="8" s="1"/>
  <c r="E50" i="8"/>
  <c r="I50" i="8" s="1"/>
  <c r="E33" i="8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7" i="40"/>
  <c r="I48" i="40"/>
  <c r="I49" i="40"/>
  <c r="I50" i="40"/>
  <c r="I51" i="40"/>
  <c r="I52" i="40"/>
  <c r="I4" i="40"/>
  <c r="I5" i="40"/>
  <c r="I6" i="40"/>
  <c r="I7" i="40"/>
  <c r="I8" i="40"/>
  <c r="I9" i="40"/>
  <c r="I10" i="40"/>
  <c r="I11" i="40"/>
  <c r="I12" i="40"/>
  <c r="I13" i="40"/>
  <c r="I14" i="40"/>
  <c r="I15" i="40"/>
  <c r="I3" i="40"/>
  <c r="F53" i="40"/>
  <c r="E53" i="40"/>
  <c r="D53" i="40"/>
  <c r="C53" i="40"/>
  <c r="I53" i="40" s="1"/>
  <c r="I4" i="8" l="1"/>
  <c r="E128" i="8"/>
  <c r="H128" i="8"/>
  <c r="F128" i="8"/>
  <c r="G128" i="8"/>
  <c r="I33" i="8"/>
  <c r="I128" i="8" s="1"/>
  <c r="E27" i="31"/>
  <c r="D15" i="31"/>
  <c r="E24" i="31"/>
  <c r="E5" i="31"/>
  <c r="J201" i="30"/>
  <c r="I20" i="31" s="1"/>
  <c r="G185" i="30"/>
  <c r="F15" i="31" s="1"/>
  <c r="H185" i="30"/>
  <c r="G15" i="31" s="1"/>
  <c r="F185" i="30"/>
  <c r="E15" i="31" s="1"/>
  <c r="E185" i="30"/>
  <c r="J185" i="30" l="1"/>
  <c r="I15" i="31" s="1"/>
  <c r="I185" i="30"/>
  <c r="H15" i="31" s="1"/>
  <c r="J180" i="30"/>
  <c r="I21" i="31" s="1"/>
  <c r="I180" i="30"/>
  <c r="H21" i="31" s="1"/>
  <c r="F180" i="30"/>
  <c r="E21" i="31" s="1"/>
  <c r="G180" i="30"/>
  <c r="F21" i="31" s="1"/>
  <c r="H180" i="30"/>
  <c r="G21" i="31" s="1"/>
  <c r="E180" i="30"/>
  <c r="D21" i="31" s="1"/>
  <c r="J164" i="30"/>
  <c r="I24" i="31" s="1"/>
  <c r="I164" i="30"/>
  <c r="H24" i="31" s="1"/>
  <c r="H164" i="30"/>
  <c r="G24" i="31" s="1"/>
  <c r="G164" i="30"/>
  <c r="F24" i="31" s="1"/>
  <c r="E164" i="30"/>
  <c r="D24" i="31" s="1"/>
  <c r="J158" i="30"/>
  <c r="I13" i="31" s="1"/>
  <c r="I158" i="30"/>
  <c r="H13" i="31" s="1"/>
  <c r="F158" i="30"/>
  <c r="E13" i="31" s="1"/>
  <c r="G158" i="30"/>
  <c r="F13" i="31" s="1"/>
  <c r="H158" i="30"/>
  <c r="G13" i="31" s="1"/>
  <c r="E158" i="30"/>
  <c r="D13" i="31" s="1"/>
  <c r="J130" i="30"/>
  <c r="I16" i="31" s="1"/>
  <c r="I130" i="30"/>
  <c r="H16" i="31" s="1"/>
  <c r="F130" i="30"/>
  <c r="E16" i="31" s="1"/>
  <c r="G130" i="30"/>
  <c r="F16" i="31" s="1"/>
  <c r="H130" i="30"/>
  <c r="G16" i="31" s="1"/>
  <c r="E130" i="30"/>
  <c r="D16" i="31" s="1"/>
  <c r="J102" i="30"/>
  <c r="I7" i="31" s="1"/>
  <c r="J96" i="30"/>
  <c r="I17" i="31" s="1"/>
  <c r="J69" i="30"/>
  <c r="I8" i="31" s="1"/>
  <c r="I69" i="30"/>
  <c r="H8" i="31" s="1"/>
  <c r="H69" i="30"/>
  <c r="G8" i="31" s="1"/>
  <c r="F69" i="30"/>
  <c r="E8" i="31" s="1"/>
  <c r="G69" i="30"/>
  <c r="F8" i="31" s="1"/>
  <c r="E69" i="30"/>
  <c r="D8" i="31" s="1"/>
  <c r="H58" i="30"/>
  <c r="G10" i="31" s="1"/>
  <c r="G58" i="30"/>
  <c r="F10" i="31" s="1"/>
  <c r="F58" i="30"/>
  <c r="E10" i="31" s="1"/>
  <c r="E58" i="30"/>
  <c r="D10" i="31" s="1"/>
  <c r="H49" i="30"/>
  <c r="G9" i="31" s="1"/>
  <c r="G49" i="30"/>
  <c r="F9" i="31" s="1"/>
  <c r="F49" i="30"/>
  <c r="E9" i="31" s="1"/>
  <c r="J44" i="30"/>
  <c r="I14" i="31" s="1"/>
  <c r="I44" i="30"/>
  <c r="H14" i="31" s="1"/>
  <c r="F44" i="30"/>
  <c r="E14" i="31" s="1"/>
  <c r="G44" i="30"/>
  <c r="F14" i="31" s="1"/>
  <c r="H44" i="30"/>
  <c r="G14" i="31" s="1"/>
  <c r="E44" i="30"/>
  <c r="D14" i="31" s="1"/>
  <c r="J25" i="30"/>
  <c r="I4" i="31" s="1"/>
  <c r="I25" i="30"/>
  <c r="H4" i="31" s="1"/>
  <c r="H25" i="30"/>
  <c r="G4" i="31" s="1"/>
  <c r="G25" i="30"/>
  <c r="F4" i="31" s="1"/>
  <c r="F25" i="30"/>
  <c r="E4" i="31" s="1"/>
  <c r="E25" i="30"/>
  <c r="D4" i="31" s="1"/>
  <c r="J10" i="30"/>
  <c r="I26" i="31" s="1"/>
  <c r="I10" i="30"/>
  <c r="H26" i="31" s="1"/>
  <c r="H10" i="30"/>
  <c r="G26" i="31" s="1"/>
  <c r="G10" i="30"/>
  <c r="F26" i="31" s="1"/>
  <c r="F10" i="30"/>
  <c r="E26" i="31" s="1"/>
  <c r="E10" i="30"/>
  <c r="D26" i="31" s="1"/>
  <c r="J49" i="30" l="1"/>
  <c r="I9" i="31" s="1"/>
  <c r="E49" i="30"/>
  <c r="D9" i="31" s="1"/>
  <c r="P45" i="32"/>
  <c r="P44" i="32"/>
  <c r="P43" i="32"/>
  <c r="P42" i="32"/>
  <c r="O43" i="32"/>
  <c r="O44" i="32"/>
  <c r="O45" i="32"/>
  <c r="O42" i="32"/>
  <c r="L43" i="32"/>
  <c r="M43" i="32" s="1"/>
  <c r="L44" i="32"/>
  <c r="M44" i="32" s="1"/>
  <c r="L45" i="32"/>
  <c r="L42" i="32"/>
  <c r="J45" i="32"/>
  <c r="J43" i="32"/>
  <c r="J42" i="32"/>
  <c r="I43" i="32"/>
  <c r="I44" i="32"/>
  <c r="J44" i="32" s="1"/>
  <c r="I45" i="32"/>
  <c r="I42" i="32"/>
  <c r="F43" i="32"/>
  <c r="G43" i="32" s="1"/>
  <c r="F44" i="32"/>
  <c r="G44" i="32" s="1"/>
  <c r="F45" i="32"/>
  <c r="G45" i="32" s="1"/>
  <c r="F42" i="32"/>
  <c r="L42" i="22"/>
  <c r="L43" i="22"/>
  <c r="L45" i="22"/>
  <c r="L44" i="22"/>
  <c r="J42" i="22"/>
  <c r="H42" i="22"/>
  <c r="F42" i="22"/>
  <c r="M45" i="32"/>
  <c r="M42" i="32"/>
  <c r="G42" i="32"/>
  <c r="M38" i="32"/>
  <c r="M39" i="32"/>
  <c r="M40" i="32"/>
  <c r="M37" i="32"/>
  <c r="L38" i="32"/>
  <c r="L39" i="32"/>
  <c r="L40" i="32"/>
  <c r="L37" i="32"/>
  <c r="G38" i="32"/>
  <c r="G39" i="32"/>
  <c r="G40" i="32"/>
  <c r="G37" i="32"/>
  <c r="F38" i="32"/>
  <c r="F39" i="32"/>
  <c r="F40" i="32"/>
  <c r="F37" i="32"/>
  <c r="J40" i="22"/>
  <c r="J39" i="22"/>
  <c r="J38" i="22"/>
  <c r="J37" i="22"/>
  <c r="F38" i="22"/>
  <c r="F39" i="22"/>
  <c r="F40" i="22"/>
  <c r="F37" i="22"/>
  <c r="P35" i="32"/>
  <c r="O32" i="32"/>
  <c r="O33" i="32"/>
  <c r="O34" i="32"/>
  <c r="O35" i="32"/>
  <c r="O31" i="32"/>
  <c r="L32" i="32"/>
  <c r="L33" i="32"/>
  <c r="L34" i="32"/>
  <c r="L35" i="32"/>
  <c r="M35" i="32" s="1"/>
  <c r="L31" i="32"/>
  <c r="I32" i="32"/>
  <c r="I33" i="32"/>
  <c r="I34" i="32"/>
  <c r="I35" i="32"/>
  <c r="J35" i="32" s="1"/>
  <c r="I31" i="32"/>
  <c r="G35" i="32"/>
  <c r="G31" i="32"/>
  <c r="G32" i="32"/>
  <c r="F32" i="32"/>
  <c r="F33" i="32"/>
  <c r="F34" i="32"/>
  <c r="F35" i="32"/>
  <c r="F31" i="32"/>
  <c r="L35" i="22"/>
  <c r="J35" i="22"/>
  <c r="J34" i="22"/>
  <c r="J33" i="22"/>
  <c r="J32" i="22"/>
  <c r="J31" i="22"/>
  <c r="H35" i="22"/>
  <c r="F32" i="22"/>
  <c r="F33" i="22"/>
  <c r="F34" i="22"/>
  <c r="F35" i="22"/>
  <c r="F31" i="22"/>
  <c r="P29" i="32"/>
  <c r="P28" i="32"/>
  <c r="P25" i="32"/>
  <c r="P24" i="32"/>
  <c r="O22" i="32"/>
  <c r="P22" i="32" s="1"/>
  <c r="O23" i="32"/>
  <c r="P23" i="32" s="1"/>
  <c r="O24" i="32"/>
  <c r="O25" i="32"/>
  <c r="O26" i="32"/>
  <c r="P26" i="32" s="1"/>
  <c r="O27" i="32"/>
  <c r="P27" i="32" s="1"/>
  <c r="O28" i="32"/>
  <c r="O29" i="32"/>
  <c r="O21" i="32"/>
  <c r="M26" i="32"/>
  <c r="M22" i="32"/>
  <c r="M21" i="32"/>
  <c r="L22" i="32"/>
  <c r="L23" i="32"/>
  <c r="M23" i="32" s="1"/>
  <c r="L24" i="32"/>
  <c r="M24" i="32" s="1"/>
  <c r="L25" i="32"/>
  <c r="M25" i="32" s="1"/>
  <c r="L26" i="32"/>
  <c r="L27" i="32"/>
  <c r="M27" i="32" s="1"/>
  <c r="L28" i="32"/>
  <c r="M28" i="32" s="1"/>
  <c r="L29" i="32"/>
  <c r="M29" i="32" s="1"/>
  <c r="L21" i="32"/>
  <c r="J27" i="32"/>
  <c r="J23" i="32"/>
  <c r="I22" i="32"/>
  <c r="J22" i="32" s="1"/>
  <c r="I23" i="32"/>
  <c r="I24" i="32"/>
  <c r="J24" i="32" s="1"/>
  <c r="I25" i="32"/>
  <c r="J25" i="32" s="1"/>
  <c r="I26" i="32"/>
  <c r="J26" i="32" s="1"/>
  <c r="I27" i="32"/>
  <c r="I28" i="32"/>
  <c r="J28" i="32" s="1"/>
  <c r="I29" i="32"/>
  <c r="J29" i="32" s="1"/>
  <c r="I21" i="32"/>
  <c r="G23" i="32"/>
  <c r="G27" i="32"/>
  <c r="F22" i="32"/>
  <c r="G22" i="32" s="1"/>
  <c r="F23" i="32"/>
  <c r="F24" i="32"/>
  <c r="G24" i="32" s="1"/>
  <c r="F25" i="32"/>
  <c r="G25" i="32" s="1"/>
  <c r="F26" i="32"/>
  <c r="G26" i="32" s="1"/>
  <c r="F27" i="32"/>
  <c r="F28" i="32"/>
  <c r="F29" i="32"/>
  <c r="G29" i="32" s="1"/>
  <c r="F21" i="32"/>
  <c r="G21" i="32" s="1"/>
  <c r="J29" i="22"/>
  <c r="J28" i="22"/>
  <c r="J27" i="22"/>
  <c r="J26" i="22"/>
  <c r="H29" i="22"/>
  <c r="H28" i="22"/>
  <c r="H27" i="22"/>
  <c r="H26" i="22"/>
  <c r="F27" i="22"/>
  <c r="F28" i="22"/>
  <c r="F29" i="22"/>
  <c r="F26" i="22"/>
  <c r="J25" i="22"/>
  <c r="J24" i="22"/>
  <c r="J23" i="22"/>
  <c r="J22" i="22"/>
  <c r="H25" i="22"/>
  <c r="H24" i="22"/>
  <c r="H23" i="22"/>
  <c r="H22" i="22"/>
  <c r="F23" i="22"/>
  <c r="F24" i="22"/>
  <c r="F25" i="22"/>
  <c r="I49" i="30" l="1"/>
  <c r="H9" i="31" s="1"/>
  <c r="F22" i="22"/>
  <c r="L29" i="22"/>
  <c r="L28" i="22"/>
  <c r="L27" i="22"/>
  <c r="L26" i="22"/>
  <c r="L25" i="22"/>
  <c r="L24" i="22"/>
  <c r="L23" i="22"/>
  <c r="L22" i="22"/>
  <c r="L21" i="22"/>
  <c r="J21" i="22"/>
  <c r="F21" i="22"/>
  <c r="M18" i="32"/>
  <c r="M16" i="32"/>
  <c r="M9" i="32"/>
  <c r="L17" i="32"/>
  <c r="M17" i="32" s="1"/>
  <c r="L18" i="32"/>
  <c r="L19" i="32"/>
  <c r="M19" i="32" s="1"/>
  <c r="L6" i="32"/>
  <c r="M6" i="32" s="1"/>
  <c r="L7" i="32"/>
  <c r="M7" i="32" s="1"/>
  <c r="L8" i="32"/>
  <c r="M8" i="32" s="1"/>
  <c r="L9" i="32"/>
  <c r="L10" i="32"/>
  <c r="M10" i="32" s="1"/>
  <c r="L11" i="32"/>
  <c r="M11" i="32" s="1"/>
  <c r="L12" i="32"/>
  <c r="L13" i="32"/>
  <c r="M13" i="32" s="1"/>
  <c r="L14" i="32"/>
  <c r="L15" i="32"/>
  <c r="M15" i="32" s="1"/>
  <c r="L16" i="32"/>
  <c r="L5" i="32"/>
  <c r="M5" i="32" s="1"/>
  <c r="J10" i="32"/>
  <c r="J15" i="32"/>
  <c r="I6" i="32"/>
  <c r="I7" i="32"/>
  <c r="I8" i="32"/>
  <c r="J8" i="32" s="1"/>
  <c r="I9" i="32"/>
  <c r="I10" i="32"/>
  <c r="I11" i="32"/>
  <c r="J11" i="32" s="1"/>
  <c r="I12" i="32"/>
  <c r="J12" i="32" s="1"/>
  <c r="I13" i="32"/>
  <c r="J13" i="32" s="1"/>
  <c r="I14" i="32"/>
  <c r="I15" i="32"/>
  <c r="I16" i="32"/>
  <c r="I17" i="32"/>
  <c r="I18" i="32"/>
  <c r="J18" i="32" s="1"/>
  <c r="I19" i="32"/>
  <c r="I5" i="32"/>
  <c r="G9" i="32"/>
  <c r="G13" i="32"/>
  <c r="G18" i="32"/>
  <c r="F6" i="32"/>
  <c r="G6" i="32" s="1"/>
  <c r="F7" i="32"/>
  <c r="G7" i="32" s="1"/>
  <c r="F8" i="32"/>
  <c r="G8" i="32" s="1"/>
  <c r="F9" i="32"/>
  <c r="F10" i="32"/>
  <c r="G10" i="32" s="1"/>
  <c r="F11" i="32"/>
  <c r="G11" i="32" s="1"/>
  <c r="F12" i="32"/>
  <c r="G12" i="32" s="1"/>
  <c r="F13" i="32"/>
  <c r="F14" i="32"/>
  <c r="F15" i="32"/>
  <c r="G15" i="32" s="1"/>
  <c r="F16" i="32"/>
  <c r="G16" i="32" s="1"/>
  <c r="F17" i="32"/>
  <c r="G17" i="32" s="1"/>
  <c r="F18" i="32"/>
  <c r="F19" i="32"/>
  <c r="G19" i="32" s="1"/>
  <c r="F5" i="32"/>
  <c r="G5" i="32" s="1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H18" i="22"/>
  <c r="H15" i="22"/>
  <c r="H13" i="22"/>
  <c r="H12" i="22"/>
  <c r="H11" i="22"/>
  <c r="H10" i="22"/>
  <c r="H8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5" i="22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6" i="21"/>
  <c r="E6" i="21" s="1"/>
  <c r="D81" i="21"/>
  <c r="D82" i="21"/>
  <c r="D8" i="21"/>
  <c r="E8" i="21" s="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9" i="21"/>
  <c r="E19" i="21" s="1"/>
  <c r="G127" i="29"/>
  <c r="F127" i="29"/>
  <c r="D20" i="21" s="1"/>
  <c r="E20" i="21" s="1"/>
  <c r="G126" i="29"/>
  <c r="F126" i="29"/>
  <c r="G125" i="29"/>
  <c r="F125" i="29"/>
  <c r="D18" i="21" s="1"/>
  <c r="E18" i="21" s="1"/>
  <c r="G124" i="29"/>
  <c r="F124" i="29"/>
  <c r="D17" i="21" s="1"/>
  <c r="E17" i="21" s="1"/>
  <c r="G118" i="29"/>
  <c r="F118" i="29"/>
  <c r="D9" i="21" s="1"/>
  <c r="E9" i="21" s="1"/>
  <c r="G112" i="29"/>
  <c r="F112" i="29"/>
  <c r="D16" i="21" s="1"/>
  <c r="E16" i="21" s="1"/>
  <c r="G99" i="29"/>
  <c r="F99" i="29"/>
  <c r="D15" i="21" s="1"/>
  <c r="E15" i="21" s="1"/>
  <c r="G85" i="29"/>
  <c r="F85" i="29"/>
  <c r="D27" i="21" s="1"/>
  <c r="E27" i="21" s="1"/>
  <c r="G77" i="29"/>
  <c r="F77" i="29"/>
  <c r="D26" i="21" s="1"/>
  <c r="E26" i="21" s="1"/>
  <c r="G74" i="29"/>
  <c r="F74" i="29"/>
  <c r="G71" i="29"/>
  <c r="F71" i="29"/>
  <c r="D7" i="21" s="1"/>
  <c r="E7" i="21" s="1"/>
  <c r="G70" i="29"/>
  <c r="F70" i="29"/>
  <c r="G65" i="29"/>
  <c r="F65" i="29"/>
  <c r="D14" i="21" s="1"/>
  <c r="E14" i="21" s="1"/>
  <c r="G61" i="29"/>
  <c r="F61" i="29"/>
  <c r="D13" i="21" s="1"/>
  <c r="E13" i="21" s="1"/>
  <c r="G57" i="29"/>
  <c r="F57" i="29"/>
  <c r="D12" i="21" s="1"/>
  <c r="E12" i="21" s="1"/>
  <c r="G41" i="29"/>
  <c r="F41" i="29"/>
  <c r="D5" i="21" s="1"/>
  <c r="E5" i="21" s="1"/>
  <c r="G37" i="29"/>
  <c r="F37" i="29"/>
  <c r="D11" i="21" s="1"/>
  <c r="E11" i="21" s="1"/>
  <c r="G33" i="29"/>
  <c r="F33" i="29"/>
  <c r="D25" i="21" s="1"/>
  <c r="E25" i="21" s="1"/>
  <c r="G29" i="29"/>
  <c r="F29" i="29"/>
  <c r="D4" i="21" s="1"/>
  <c r="E4" i="21" s="1"/>
  <c r="G19" i="29"/>
  <c r="F19" i="29"/>
  <c r="D24" i="21" s="1"/>
  <c r="E24" i="21" s="1"/>
  <c r="G14" i="29"/>
  <c r="F14" i="29"/>
  <c r="D3" i="21" s="1"/>
  <c r="G9" i="29"/>
  <c r="F9" i="29"/>
  <c r="D22" i="21" s="1"/>
  <c r="E22" i="21" s="1"/>
  <c r="G7" i="29"/>
  <c r="F7" i="29"/>
  <c r="D10" i="21" s="1"/>
  <c r="E10" i="21" s="1"/>
  <c r="G5" i="29"/>
  <c r="F5" i="29"/>
  <c r="D23" i="21" s="1"/>
  <c r="E23" i="21" s="1"/>
  <c r="G4" i="29"/>
  <c r="F4" i="29"/>
  <c r="D21" i="21" s="1"/>
  <c r="E21" i="21" s="1"/>
  <c r="E3" i="21" l="1"/>
  <c r="E127" i="21" s="1"/>
  <c r="D127" i="21"/>
  <c r="E126" i="19"/>
  <c r="E101" i="19"/>
  <c r="E76" i="19"/>
  <c r="E10" i="19"/>
  <c r="E12" i="19"/>
  <c r="E47" i="19"/>
  <c r="E49" i="19"/>
  <c r="E53" i="19"/>
  <c r="E20" i="19"/>
  <c r="E57" i="19"/>
  <c r="E118" i="19"/>
  <c r="E63" i="19"/>
  <c r="E96" i="19"/>
  <c r="E31" i="19"/>
  <c r="E33" i="19"/>
  <c r="D36" i="19"/>
  <c r="E36" i="19" s="1"/>
  <c r="D97" i="19"/>
  <c r="E97" i="19" s="1"/>
  <c r="D37" i="19"/>
  <c r="E37" i="19" s="1"/>
  <c r="D4" i="19"/>
  <c r="E4" i="19" s="1"/>
  <c r="D5" i="19"/>
  <c r="E5" i="19" s="1"/>
  <c r="D38" i="19"/>
  <c r="E38" i="19" s="1"/>
  <c r="D6" i="19"/>
  <c r="E6" i="19" s="1"/>
  <c r="D98" i="19"/>
  <c r="E98" i="19" s="1"/>
  <c r="D99" i="19"/>
  <c r="E99" i="19" s="1"/>
  <c r="D7" i="19"/>
  <c r="E7" i="19" s="1"/>
  <c r="D100" i="19"/>
  <c r="E100" i="19" s="1"/>
  <c r="D101" i="19"/>
  <c r="D39" i="19"/>
  <c r="E39" i="19" s="1"/>
  <c r="D74" i="19"/>
  <c r="E74" i="19" s="1"/>
  <c r="D75" i="19"/>
  <c r="E75" i="19" s="1"/>
  <c r="D76" i="19"/>
  <c r="D77" i="19"/>
  <c r="E77" i="19" s="1"/>
  <c r="D78" i="19"/>
  <c r="E78" i="19" s="1"/>
  <c r="D40" i="19"/>
  <c r="E40" i="19" s="1"/>
  <c r="D8" i="19"/>
  <c r="E8" i="19" s="1"/>
  <c r="D79" i="19"/>
  <c r="E79" i="19" s="1"/>
  <c r="D80" i="19"/>
  <c r="E80" i="19" s="1"/>
  <c r="D9" i="19"/>
  <c r="E9" i="19" s="1"/>
  <c r="D102" i="19"/>
  <c r="E102" i="19" s="1"/>
  <c r="D41" i="19"/>
  <c r="E41" i="19" s="1"/>
  <c r="D81" i="19"/>
  <c r="E81" i="19" s="1"/>
  <c r="D103" i="19"/>
  <c r="E103" i="19" s="1"/>
  <c r="D10" i="19"/>
  <c r="D104" i="19"/>
  <c r="E104" i="19" s="1"/>
  <c r="D42" i="19"/>
  <c r="E42" i="19" s="1"/>
  <c r="D11" i="19"/>
  <c r="E11" i="19" s="1"/>
  <c r="D12" i="19"/>
  <c r="D105" i="19"/>
  <c r="E105" i="19" s="1"/>
  <c r="D43" i="19"/>
  <c r="E43" i="19" s="1"/>
  <c r="D93" i="19"/>
  <c r="E93" i="19" s="1"/>
  <c r="D44" i="19"/>
  <c r="E44" i="19" s="1"/>
  <c r="D13" i="19"/>
  <c r="E13" i="19" s="1"/>
  <c r="D45" i="19"/>
  <c r="E45" i="19" s="1"/>
  <c r="D14" i="19"/>
  <c r="E14" i="19" s="1"/>
  <c r="D94" i="19"/>
  <c r="E94" i="19" s="1"/>
  <c r="D106" i="19"/>
  <c r="E106" i="19" s="1"/>
  <c r="D46" i="19"/>
  <c r="E46" i="19" s="1"/>
  <c r="D107" i="19"/>
  <c r="E107" i="19" s="1"/>
  <c r="D47" i="19"/>
  <c r="D82" i="19"/>
  <c r="E82" i="19" s="1"/>
  <c r="D15" i="19"/>
  <c r="E15" i="19" s="1"/>
  <c r="D48" i="19"/>
  <c r="E48" i="19" s="1"/>
  <c r="D49" i="19"/>
  <c r="D108" i="19"/>
  <c r="E108" i="19" s="1"/>
  <c r="D109" i="19"/>
  <c r="E109" i="19" s="1"/>
  <c r="D110" i="19"/>
  <c r="E110" i="19" s="1"/>
  <c r="D50" i="19"/>
  <c r="E50" i="19" s="1"/>
  <c r="D111" i="19"/>
  <c r="E111" i="19" s="1"/>
  <c r="D16" i="19"/>
  <c r="E16" i="19" s="1"/>
  <c r="D17" i="19"/>
  <c r="E17" i="19" s="1"/>
  <c r="D18" i="19"/>
  <c r="E18" i="19" s="1"/>
  <c r="D19" i="19"/>
  <c r="E19" i="19" s="1"/>
  <c r="D51" i="19"/>
  <c r="E51" i="19" s="1"/>
  <c r="D52" i="19"/>
  <c r="E52" i="19" s="1"/>
  <c r="D53" i="19"/>
  <c r="D54" i="19"/>
  <c r="E54" i="19" s="1"/>
  <c r="D112" i="19"/>
  <c r="E112" i="19" s="1"/>
  <c r="D113" i="19"/>
  <c r="E113" i="19" s="1"/>
  <c r="D20" i="19"/>
  <c r="D21" i="19"/>
  <c r="E21" i="19" s="1"/>
  <c r="D22" i="19"/>
  <c r="E22" i="19" s="1"/>
  <c r="D23" i="19"/>
  <c r="E23" i="19" s="1"/>
  <c r="D55" i="19"/>
  <c r="E55" i="19" s="1"/>
  <c r="D114" i="19"/>
  <c r="E114" i="19" s="1"/>
  <c r="D56" i="19"/>
  <c r="E56" i="19" s="1"/>
  <c r="D115" i="19"/>
  <c r="E115" i="19" s="1"/>
  <c r="D24" i="19"/>
  <c r="E24" i="19" s="1"/>
  <c r="D25" i="19"/>
  <c r="E25" i="19" s="1"/>
  <c r="D83" i="19"/>
  <c r="E83" i="19" s="1"/>
  <c r="D84" i="19"/>
  <c r="E84" i="19" s="1"/>
  <c r="D57" i="19"/>
  <c r="D58" i="19"/>
  <c r="E58" i="19" s="1"/>
  <c r="D116" i="19"/>
  <c r="E116" i="19" s="1"/>
  <c r="D117" i="19"/>
  <c r="E117" i="19" s="1"/>
  <c r="D118" i="19"/>
  <c r="D119" i="19"/>
  <c r="E119" i="19" s="1"/>
  <c r="D85" i="19"/>
  <c r="E85" i="19" s="1"/>
  <c r="D86" i="19"/>
  <c r="E86" i="19" s="1"/>
  <c r="D120" i="19"/>
  <c r="E120" i="19" s="1"/>
  <c r="D59" i="19"/>
  <c r="E59" i="19" s="1"/>
  <c r="D26" i="19"/>
  <c r="E26" i="19" s="1"/>
  <c r="D60" i="19"/>
  <c r="E60" i="19" s="1"/>
  <c r="D121" i="19"/>
  <c r="E121" i="19" s="1"/>
  <c r="D61" i="19"/>
  <c r="E61" i="19" s="1"/>
  <c r="D62" i="19"/>
  <c r="E62" i="19" s="1"/>
  <c r="D95" i="19"/>
  <c r="E95" i="19" s="1"/>
  <c r="D63" i="19"/>
  <c r="D122" i="19"/>
  <c r="E122" i="19" s="1"/>
  <c r="D64" i="19"/>
  <c r="E64" i="19" s="1"/>
  <c r="D27" i="19"/>
  <c r="E27" i="19" s="1"/>
  <c r="D96" i="19"/>
  <c r="D65" i="19"/>
  <c r="E65" i="19" s="1"/>
  <c r="D28" i="19"/>
  <c r="E28" i="19" s="1"/>
  <c r="D29" i="19"/>
  <c r="E29" i="19" s="1"/>
  <c r="D87" i="19"/>
  <c r="E87" i="19" s="1"/>
  <c r="D88" i="19"/>
  <c r="E88" i="19" s="1"/>
  <c r="D30" i="19"/>
  <c r="E30" i="19" s="1"/>
  <c r="D123" i="19"/>
  <c r="E123" i="19" s="1"/>
  <c r="D89" i="19"/>
  <c r="E89" i="19" s="1"/>
  <c r="D90" i="19"/>
  <c r="E90" i="19" s="1"/>
  <c r="D124" i="19"/>
  <c r="E124" i="19" s="1"/>
  <c r="D66" i="19"/>
  <c r="E66" i="19" s="1"/>
  <c r="D31" i="19"/>
  <c r="D67" i="19"/>
  <c r="E67" i="19" s="1"/>
  <c r="D68" i="19"/>
  <c r="E68" i="19" s="1"/>
  <c r="D32" i="19"/>
  <c r="E32" i="19" s="1"/>
  <c r="D33" i="19"/>
  <c r="D125" i="19"/>
  <c r="E125" i="19" s="1"/>
  <c r="D34" i="19"/>
  <c r="E34" i="19" s="1"/>
  <c r="D69" i="19"/>
  <c r="E69" i="19" s="1"/>
  <c r="D70" i="19"/>
  <c r="E70" i="19" s="1"/>
  <c r="D71" i="19"/>
  <c r="E71" i="19" s="1"/>
  <c r="D72" i="19"/>
  <c r="E72" i="19" s="1"/>
  <c r="D91" i="19"/>
  <c r="E91" i="19" s="1"/>
  <c r="D73" i="19"/>
  <c r="E73" i="19" s="1"/>
  <c r="D126" i="19"/>
  <c r="D35" i="19"/>
  <c r="E35" i="19" s="1"/>
  <c r="D92" i="19"/>
  <c r="E92" i="19" s="1"/>
  <c r="D3" i="19"/>
  <c r="E40" i="35"/>
  <c r="G127" i="27" l="1"/>
  <c r="F127" i="27"/>
  <c r="G126" i="27"/>
  <c r="F126" i="27"/>
  <c r="G125" i="27"/>
  <c r="F125" i="27"/>
  <c r="G124" i="27"/>
  <c r="F124" i="27"/>
  <c r="G123" i="27"/>
  <c r="F123" i="27"/>
  <c r="G122" i="27"/>
  <c r="F122" i="27"/>
  <c r="G121" i="27"/>
  <c r="F121" i="27"/>
  <c r="G120" i="27"/>
  <c r="F120" i="27"/>
  <c r="G119" i="27"/>
  <c r="F119" i="27"/>
  <c r="G118" i="27"/>
  <c r="F118" i="27"/>
  <c r="G117" i="27"/>
  <c r="F117" i="27"/>
  <c r="G116" i="27"/>
  <c r="F116" i="27"/>
  <c r="G115" i="27"/>
  <c r="F115" i="27"/>
  <c r="G114" i="27"/>
  <c r="F114" i="27"/>
  <c r="G113" i="27"/>
  <c r="F113" i="27"/>
  <c r="G112" i="27"/>
  <c r="F112" i="27"/>
  <c r="G111" i="27"/>
  <c r="F111" i="27"/>
  <c r="G110" i="27"/>
  <c r="F110" i="27"/>
  <c r="G109" i="27"/>
  <c r="F109" i="27"/>
  <c r="G108" i="27"/>
  <c r="F108" i="27"/>
  <c r="G107" i="27"/>
  <c r="F107" i="27"/>
  <c r="G106" i="27"/>
  <c r="F106" i="27"/>
  <c r="G105" i="27"/>
  <c r="F105" i="27"/>
  <c r="G104" i="27"/>
  <c r="F104" i="27"/>
  <c r="G103" i="27"/>
  <c r="F103" i="27"/>
  <c r="G102" i="27"/>
  <c r="F102" i="27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D24" i="35"/>
  <c r="E24" i="35" s="1"/>
  <c r="D19" i="35"/>
  <c r="E19" i="35" s="1"/>
  <c r="D18" i="35"/>
  <c r="E18" i="35" s="1"/>
  <c r="D40" i="35"/>
  <c r="D39" i="35"/>
  <c r="E39" i="35" s="1"/>
  <c r="D13" i="35"/>
  <c r="E13" i="35" s="1"/>
  <c r="D17" i="35"/>
  <c r="E17" i="35" s="1"/>
  <c r="D26" i="35"/>
  <c r="E26" i="35" s="1"/>
  <c r="D22" i="35"/>
  <c r="E22" i="35" s="1"/>
  <c r="D15" i="35"/>
  <c r="E15" i="35" s="1"/>
  <c r="D38" i="35"/>
  <c r="E38" i="35" s="1"/>
  <c r="D11" i="35"/>
  <c r="E11" i="35" s="1"/>
  <c r="D37" i="35"/>
  <c r="E37" i="35" s="1"/>
  <c r="D10" i="35"/>
  <c r="E10" i="35" s="1"/>
  <c r="D9" i="35"/>
  <c r="E9" i="35" s="1"/>
  <c r="D8" i="35"/>
  <c r="E8" i="35" s="1"/>
  <c r="D7" i="35"/>
  <c r="E7" i="35" s="1"/>
  <c r="D36" i="35"/>
  <c r="E36" i="35" s="1"/>
  <c r="D35" i="35"/>
  <c r="E35" i="35" s="1"/>
  <c r="D21" i="35"/>
  <c r="E21" i="35" s="1"/>
  <c r="D6" i="35"/>
  <c r="E6" i="35" s="1"/>
  <c r="D14" i="35"/>
  <c r="E14" i="35" s="1"/>
  <c r="D27" i="35"/>
  <c r="E27" i="35" s="1"/>
  <c r="D34" i="35"/>
  <c r="E34" i="35" s="1"/>
  <c r="D16" i="35"/>
  <c r="E16" i="35" s="1"/>
  <c r="D12" i="35"/>
  <c r="E12" i="35" s="1"/>
  <c r="D41" i="35"/>
  <c r="D33" i="35"/>
  <c r="E33" i="35" s="1"/>
  <c r="D31" i="35"/>
  <c r="E31" i="35" s="1"/>
  <c r="D32" i="35"/>
  <c r="E32" i="35" s="1"/>
  <c r="D5" i="35"/>
  <c r="E5" i="35" s="1"/>
  <c r="D4" i="35"/>
  <c r="E4" i="35" s="1"/>
  <c r="D30" i="35"/>
  <c r="E30" i="35" s="1"/>
  <c r="D25" i="35"/>
  <c r="E25" i="35" s="1"/>
  <c r="D29" i="35"/>
  <c r="E29" i="35" s="1"/>
  <c r="D23" i="35"/>
  <c r="E23" i="35" s="1"/>
  <c r="D20" i="35"/>
  <c r="E20" i="35" s="1"/>
  <c r="D28" i="35"/>
  <c r="E28" i="35" s="1"/>
  <c r="E367" i="34" l="1"/>
  <c r="F367" i="34"/>
  <c r="G367" i="34"/>
  <c r="D367" i="34"/>
  <c r="E34" i="34"/>
  <c r="F34" i="34"/>
  <c r="G34" i="34"/>
  <c r="D34" i="34"/>
  <c r="D238" i="34"/>
  <c r="D71" i="34"/>
  <c r="D73" i="34" s="1"/>
  <c r="D250" i="34"/>
  <c r="E154" i="34"/>
  <c r="F154" i="34"/>
  <c r="G154" i="34"/>
  <c r="D154" i="34"/>
  <c r="D17" i="34"/>
  <c r="AG10" i="7"/>
  <c r="AG11" i="7"/>
  <c r="AG19" i="7"/>
  <c r="AG20" i="7"/>
  <c r="AG28" i="7"/>
  <c r="AG29" i="7"/>
  <c r="AG37" i="7"/>
  <c r="AG38" i="7"/>
  <c r="E452" i="34"/>
  <c r="F452" i="34"/>
  <c r="G452" i="34"/>
  <c r="H452" i="34"/>
  <c r="D452" i="34"/>
  <c r="E441" i="34"/>
  <c r="F441" i="34"/>
  <c r="G441" i="34"/>
  <c r="D441" i="34"/>
  <c r="D431" i="34"/>
  <c r="D433" i="34" s="1"/>
  <c r="D412" i="34"/>
  <c r="E412" i="34"/>
  <c r="E414" i="34" s="1"/>
  <c r="F412" i="34"/>
  <c r="G412" i="34"/>
  <c r="G414" i="34" s="1"/>
  <c r="D414" i="34"/>
  <c r="F414" i="34"/>
  <c r="E339" i="34"/>
  <c r="E341" i="34" s="1"/>
  <c r="F339" i="34"/>
  <c r="F341" i="34" s="1"/>
  <c r="G339" i="34"/>
  <c r="G341" i="34" s="1"/>
  <c r="D339" i="34"/>
  <c r="D341" i="34" s="1"/>
  <c r="D260" i="34"/>
  <c r="E260" i="34"/>
  <c r="E262" i="34" s="1"/>
  <c r="F260" i="34"/>
  <c r="F262" i="34" s="1"/>
  <c r="G260" i="34"/>
  <c r="G262" i="34" s="1"/>
  <c r="D262" i="34"/>
  <c r="G104" i="34"/>
  <c r="G106" i="34" s="1"/>
  <c r="F104" i="34"/>
  <c r="F106" i="34" s="1"/>
  <c r="E104" i="34"/>
  <c r="E106" i="34" s="1"/>
  <c r="D104" i="34"/>
  <c r="D106" i="34" s="1"/>
  <c r="D421" i="34"/>
  <c r="D423" i="34" s="1"/>
  <c r="E421" i="34"/>
  <c r="E423" i="34" s="1"/>
  <c r="F421" i="34"/>
  <c r="F423" i="34" s="1"/>
  <c r="G421" i="34"/>
  <c r="G423" i="34" s="1"/>
  <c r="G329" i="34"/>
  <c r="G331" i="34" s="1"/>
  <c r="F329" i="34"/>
  <c r="F331" i="34" s="1"/>
  <c r="E329" i="34"/>
  <c r="E331" i="34" s="1"/>
  <c r="D329" i="34"/>
  <c r="D331" i="34" s="1"/>
  <c r="E126" i="16"/>
  <c r="D3" i="16"/>
  <c r="D98" i="16"/>
  <c r="D99" i="16"/>
  <c r="E99" i="16" s="1"/>
  <c r="D4" i="16"/>
  <c r="E4" i="16" s="1"/>
  <c r="D5" i="16"/>
  <c r="D6" i="16"/>
  <c r="D7" i="16"/>
  <c r="E7" i="16" s="1"/>
  <c r="D8" i="16"/>
  <c r="E8" i="16" s="1"/>
  <c r="D100" i="16"/>
  <c r="D9" i="16"/>
  <c r="D10" i="16"/>
  <c r="E10" i="16" s="1"/>
  <c r="D11" i="16"/>
  <c r="E11" i="16" s="1"/>
  <c r="D101" i="16"/>
  <c r="D12" i="16"/>
  <c r="D13" i="16"/>
  <c r="E13" i="16" s="1"/>
  <c r="D14" i="16"/>
  <c r="E14" i="16" s="1"/>
  <c r="D102" i="16"/>
  <c r="D15" i="16"/>
  <c r="D103" i="16"/>
  <c r="E103" i="16" s="1"/>
  <c r="D16" i="16"/>
  <c r="E16" i="16" s="1"/>
  <c r="D104" i="16"/>
  <c r="D17" i="16"/>
  <c r="D18" i="16"/>
  <c r="E18" i="16" s="1"/>
  <c r="D19" i="16"/>
  <c r="E19" i="16" s="1"/>
  <c r="D20" i="16"/>
  <c r="D105" i="16"/>
  <c r="D21" i="16"/>
  <c r="E21" i="16" s="1"/>
  <c r="D22" i="16"/>
  <c r="E22" i="16" s="1"/>
  <c r="D23" i="16"/>
  <c r="D24" i="16"/>
  <c r="D25" i="16"/>
  <c r="E25" i="16" s="1"/>
  <c r="D26" i="16"/>
  <c r="E26" i="16" s="1"/>
  <c r="D27" i="16"/>
  <c r="D28" i="16"/>
  <c r="D29" i="16"/>
  <c r="E29" i="16" s="1"/>
  <c r="D30" i="16"/>
  <c r="E30" i="16" s="1"/>
  <c r="D31" i="16"/>
  <c r="D32" i="16"/>
  <c r="D33" i="16"/>
  <c r="E33" i="16" s="1"/>
  <c r="D34" i="16"/>
  <c r="E34" i="16" s="1"/>
  <c r="D35" i="16"/>
  <c r="D36" i="16"/>
  <c r="D37" i="16"/>
  <c r="E37" i="16" s="1"/>
  <c r="D38" i="16"/>
  <c r="E38" i="16" s="1"/>
  <c r="D39" i="16"/>
  <c r="D106" i="16"/>
  <c r="D40" i="16"/>
  <c r="E40" i="16" s="1"/>
  <c r="D107" i="16"/>
  <c r="E107" i="16" s="1"/>
  <c r="D41" i="16"/>
  <c r="D42" i="16"/>
  <c r="D108" i="16"/>
  <c r="E108" i="16" s="1"/>
  <c r="D43" i="16"/>
  <c r="E43" i="16" s="1"/>
  <c r="D44" i="16"/>
  <c r="D45" i="16"/>
  <c r="D46" i="16"/>
  <c r="E46" i="16" s="1"/>
  <c r="D47" i="16"/>
  <c r="E47" i="16" s="1"/>
  <c r="D48" i="16"/>
  <c r="D49" i="16"/>
  <c r="D50" i="16"/>
  <c r="E50" i="16" s="1"/>
  <c r="D51" i="16"/>
  <c r="E51" i="16" s="1"/>
  <c r="D52" i="16"/>
  <c r="D53" i="16"/>
  <c r="D54" i="16"/>
  <c r="E54" i="16" s="1"/>
  <c r="D109" i="16"/>
  <c r="E109" i="16" s="1"/>
  <c r="D55" i="16"/>
  <c r="D56" i="16"/>
  <c r="D57" i="16"/>
  <c r="E57" i="16" s="1"/>
  <c r="D110" i="16"/>
  <c r="E110" i="16" s="1"/>
  <c r="D58" i="16"/>
  <c r="D59" i="16"/>
  <c r="D60" i="16"/>
  <c r="E60" i="16" s="1"/>
  <c r="D61" i="16"/>
  <c r="E61" i="16" s="1"/>
  <c r="D62" i="16"/>
  <c r="D111" i="16"/>
  <c r="D63" i="16"/>
  <c r="E63" i="16" s="1"/>
  <c r="D112" i="16"/>
  <c r="E112" i="16" s="1"/>
  <c r="D113" i="16"/>
  <c r="D114" i="16"/>
  <c r="D64" i="16"/>
  <c r="E64" i="16" s="1"/>
  <c r="D65" i="16"/>
  <c r="E65" i="16" s="1"/>
  <c r="D115" i="16"/>
  <c r="D66" i="16"/>
  <c r="D116" i="16"/>
  <c r="E116" i="16" s="1"/>
  <c r="D67" i="16"/>
  <c r="E67" i="16" s="1"/>
  <c r="D68" i="16"/>
  <c r="D69" i="16"/>
  <c r="D70" i="16"/>
  <c r="E70" i="16" s="1"/>
  <c r="D125" i="16"/>
  <c r="E125" i="16" s="1"/>
  <c r="D71" i="16"/>
  <c r="D117" i="16"/>
  <c r="D118" i="16"/>
  <c r="E118" i="16" s="1"/>
  <c r="D72" i="16"/>
  <c r="E72" i="16" s="1"/>
  <c r="D73" i="16"/>
  <c r="D74" i="16"/>
  <c r="D75" i="16"/>
  <c r="E75" i="16" s="1"/>
  <c r="D119" i="16"/>
  <c r="E119" i="16" s="1"/>
  <c r="D120" i="16"/>
  <c r="D76" i="16"/>
  <c r="D77" i="16"/>
  <c r="E77" i="16" s="1"/>
  <c r="D121" i="16"/>
  <c r="E121" i="16" s="1"/>
  <c r="D123" i="16"/>
  <c r="D78" i="16"/>
  <c r="D79" i="16"/>
  <c r="E79" i="16" s="1"/>
  <c r="D80" i="16"/>
  <c r="E80" i="16" s="1"/>
  <c r="D81" i="16"/>
  <c r="D126" i="16"/>
  <c r="D82" i="16"/>
  <c r="E82" i="16" s="1"/>
  <c r="D83" i="16"/>
  <c r="E83" i="16" s="1"/>
  <c r="D84" i="16"/>
  <c r="D85" i="16"/>
  <c r="D86" i="16"/>
  <c r="E86" i="16" s="1"/>
  <c r="D122" i="16"/>
  <c r="E122" i="16" s="1"/>
  <c r="D87" i="16"/>
  <c r="D88" i="16"/>
  <c r="D89" i="16"/>
  <c r="E89" i="16" s="1"/>
  <c r="D124" i="16"/>
  <c r="E124" i="16" s="1"/>
  <c r="D90" i="16"/>
  <c r="D91" i="16"/>
  <c r="D92" i="16"/>
  <c r="E92" i="16" s="1"/>
  <c r="D93" i="16"/>
  <c r="E93" i="16" s="1"/>
  <c r="D94" i="16"/>
  <c r="D95" i="16"/>
  <c r="D96" i="16"/>
  <c r="E96" i="16" s="1"/>
  <c r="E3" i="16"/>
  <c r="E98" i="16"/>
  <c r="E5" i="16"/>
  <c r="E6" i="16"/>
  <c r="E100" i="16"/>
  <c r="E9" i="16"/>
  <c r="E101" i="16"/>
  <c r="E12" i="16"/>
  <c r="E102" i="16"/>
  <c r="E15" i="16"/>
  <c r="E104" i="16"/>
  <c r="E17" i="16"/>
  <c r="E20" i="16"/>
  <c r="E105" i="16"/>
  <c r="E23" i="16"/>
  <c r="E24" i="16"/>
  <c r="E27" i="16"/>
  <c r="E28" i="16"/>
  <c r="E31" i="16"/>
  <c r="E32" i="16"/>
  <c r="E35" i="16"/>
  <c r="E36" i="16"/>
  <c r="E39" i="16"/>
  <c r="E106" i="16"/>
  <c r="E41" i="16"/>
  <c r="E42" i="16"/>
  <c r="E44" i="16"/>
  <c r="E45" i="16"/>
  <c r="E48" i="16"/>
  <c r="E49" i="16"/>
  <c r="E52" i="16"/>
  <c r="E53" i="16"/>
  <c r="E55" i="16"/>
  <c r="E56" i="16"/>
  <c r="E58" i="16"/>
  <c r="E59" i="16"/>
  <c r="E62" i="16"/>
  <c r="E111" i="16"/>
  <c r="E113" i="16"/>
  <c r="E114" i="16"/>
  <c r="E115" i="16"/>
  <c r="E66" i="16"/>
  <c r="E68" i="16"/>
  <c r="E69" i="16"/>
  <c r="E71" i="16"/>
  <c r="E117" i="16"/>
  <c r="E73" i="16"/>
  <c r="E74" i="16"/>
  <c r="E120" i="16"/>
  <c r="E76" i="16"/>
  <c r="E123" i="16"/>
  <c r="E78" i="16"/>
  <c r="E81" i="16"/>
  <c r="E84" i="16"/>
  <c r="E85" i="16"/>
  <c r="E87" i="16"/>
  <c r="E88" i="16"/>
  <c r="E90" i="16"/>
  <c r="E91" i="16"/>
  <c r="E94" i="16"/>
  <c r="E95" i="16"/>
  <c r="D97" i="16"/>
  <c r="E97" i="16" s="1"/>
  <c r="H127" i="26"/>
  <c r="G127" i="26"/>
  <c r="H126" i="26"/>
  <c r="G126" i="26"/>
  <c r="H125" i="26"/>
  <c r="G125" i="26"/>
  <c r="H124" i="26"/>
  <c r="G124" i="26"/>
  <c r="H123" i="26"/>
  <c r="G123" i="26"/>
  <c r="H122" i="26"/>
  <c r="G122" i="26"/>
  <c r="H121" i="26"/>
  <c r="G121" i="26"/>
  <c r="H120" i="26"/>
  <c r="G120" i="26"/>
  <c r="H119" i="26"/>
  <c r="G119" i="26"/>
  <c r="H118" i="26"/>
  <c r="G118" i="26"/>
  <c r="H117" i="26"/>
  <c r="G117" i="26"/>
  <c r="H116" i="26"/>
  <c r="G116" i="26"/>
  <c r="H115" i="26"/>
  <c r="G115" i="26"/>
  <c r="H114" i="26"/>
  <c r="G114" i="26"/>
  <c r="H113" i="26"/>
  <c r="G113" i="26"/>
  <c r="H112" i="26"/>
  <c r="G112" i="26"/>
  <c r="H111" i="26"/>
  <c r="G111" i="26"/>
  <c r="H110" i="26"/>
  <c r="G110" i="26"/>
  <c r="H109" i="26"/>
  <c r="G109" i="26"/>
  <c r="H108" i="26"/>
  <c r="G108" i="26"/>
  <c r="H107" i="26"/>
  <c r="G107" i="26"/>
  <c r="H106" i="26"/>
  <c r="G106" i="26"/>
  <c r="H105" i="26"/>
  <c r="G105" i="26"/>
  <c r="H104" i="26"/>
  <c r="G104" i="26"/>
  <c r="H103" i="26"/>
  <c r="G103" i="26"/>
  <c r="H102" i="26"/>
  <c r="G102" i="26"/>
  <c r="H101" i="26"/>
  <c r="G101" i="26"/>
  <c r="H100" i="26"/>
  <c r="G100" i="26"/>
  <c r="H99" i="26"/>
  <c r="G99" i="26"/>
  <c r="H98" i="26"/>
  <c r="G98" i="26"/>
  <c r="H97" i="26"/>
  <c r="G97" i="26"/>
  <c r="H96" i="26"/>
  <c r="G96" i="26"/>
  <c r="H95" i="26"/>
  <c r="G95" i="26"/>
  <c r="H94" i="26"/>
  <c r="G94" i="26"/>
  <c r="H93" i="26"/>
  <c r="G93" i="26"/>
  <c r="H92" i="26"/>
  <c r="G92" i="26"/>
  <c r="H91" i="26"/>
  <c r="G91" i="26"/>
  <c r="H90" i="26"/>
  <c r="G90" i="26"/>
  <c r="H89" i="26"/>
  <c r="G89" i="26"/>
  <c r="H88" i="26"/>
  <c r="G88" i="26"/>
  <c r="H87" i="26"/>
  <c r="G87" i="26"/>
  <c r="H86" i="26"/>
  <c r="G86" i="26"/>
  <c r="H85" i="26"/>
  <c r="G85" i="26"/>
  <c r="H84" i="26"/>
  <c r="G84" i="26"/>
  <c r="H83" i="26"/>
  <c r="G83" i="26"/>
  <c r="H82" i="26"/>
  <c r="G82" i="26"/>
  <c r="H81" i="26"/>
  <c r="G81" i="26"/>
  <c r="H80" i="26"/>
  <c r="G80" i="26"/>
  <c r="H79" i="26"/>
  <c r="G79" i="26"/>
  <c r="H78" i="26"/>
  <c r="G78" i="26"/>
  <c r="H77" i="26"/>
  <c r="G77" i="26"/>
  <c r="H76" i="26"/>
  <c r="G76" i="26"/>
  <c r="H75" i="26"/>
  <c r="G75" i="26"/>
  <c r="H74" i="26"/>
  <c r="G74" i="26"/>
  <c r="H73" i="26"/>
  <c r="G73" i="26"/>
  <c r="H72" i="26"/>
  <c r="G72" i="26"/>
  <c r="H71" i="26"/>
  <c r="G71" i="26"/>
  <c r="H70" i="26"/>
  <c r="G70" i="26"/>
  <c r="H69" i="26"/>
  <c r="G69" i="26"/>
  <c r="H68" i="26"/>
  <c r="G68" i="26"/>
  <c r="H67" i="26"/>
  <c r="G67" i="26"/>
  <c r="H66" i="26"/>
  <c r="G66" i="26"/>
  <c r="H65" i="26"/>
  <c r="G65" i="26"/>
  <c r="H64" i="26"/>
  <c r="G64" i="26"/>
  <c r="H63" i="26"/>
  <c r="G63" i="26"/>
  <c r="H62" i="26"/>
  <c r="G62" i="26"/>
  <c r="H61" i="26"/>
  <c r="G61" i="26"/>
  <c r="H60" i="26"/>
  <c r="G60" i="26"/>
  <c r="H59" i="26"/>
  <c r="G59" i="26"/>
  <c r="H58" i="26"/>
  <c r="G58" i="26"/>
  <c r="H57" i="26"/>
  <c r="G57" i="26"/>
  <c r="H56" i="26"/>
  <c r="G56" i="26"/>
  <c r="H55" i="26"/>
  <c r="G55" i="26"/>
  <c r="H54" i="26"/>
  <c r="G54" i="26"/>
  <c r="H53" i="26"/>
  <c r="G53" i="26"/>
  <c r="H52" i="26"/>
  <c r="G52" i="26"/>
  <c r="H51" i="26"/>
  <c r="G51" i="26"/>
  <c r="H50" i="26"/>
  <c r="G50" i="26"/>
  <c r="H49" i="26"/>
  <c r="G49" i="26"/>
  <c r="H48" i="26"/>
  <c r="G48" i="26"/>
  <c r="H47" i="26"/>
  <c r="G47" i="26"/>
  <c r="H46" i="26"/>
  <c r="G46" i="26"/>
  <c r="H45" i="26"/>
  <c r="G45" i="26"/>
  <c r="H44" i="26"/>
  <c r="G44" i="26"/>
  <c r="H43" i="26"/>
  <c r="G43" i="26"/>
  <c r="H42" i="26"/>
  <c r="G42" i="26"/>
  <c r="H41" i="26"/>
  <c r="G41" i="26"/>
  <c r="H40" i="26"/>
  <c r="G40" i="26"/>
  <c r="H39" i="26"/>
  <c r="G39" i="26"/>
  <c r="H38" i="26"/>
  <c r="G38" i="26"/>
  <c r="H37" i="26"/>
  <c r="G37" i="26"/>
  <c r="H36" i="26"/>
  <c r="G36" i="26"/>
  <c r="H35" i="26"/>
  <c r="G35" i="26"/>
  <c r="H34" i="26"/>
  <c r="G34" i="26"/>
  <c r="H33" i="26"/>
  <c r="G33" i="26"/>
  <c r="H32" i="26"/>
  <c r="G32" i="26"/>
  <c r="H31" i="26"/>
  <c r="G31" i="26"/>
  <c r="H30" i="26"/>
  <c r="G30" i="26"/>
  <c r="H29" i="26"/>
  <c r="G29" i="26"/>
  <c r="H28" i="26"/>
  <c r="G28" i="26"/>
  <c r="H27" i="26"/>
  <c r="G27" i="26"/>
  <c r="H26" i="26"/>
  <c r="G26" i="26"/>
  <c r="H25" i="26"/>
  <c r="G25" i="26"/>
  <c r="H24" i="26"/>
  <c r="G24" i="26"/>
  <c r="H23" i="26"/>
  <c r="G23" i="26"/>
  <c r="H22" i="26"/>
  <c r="G22" i="26"/>
  <c r="H21" i="26"/>
  <c r="G21" i="26"/>
  <c r="H20" i="26"/>
  <c r="G20" i="26"/>
  <c r="H19" i="26"/>
  <c r="G19" i="26"/>
  <c r="H18" i="26"/>
  <c r="G18" i="26"/>
  <c r="H17" i="26"/>
  <c r="G17" i="26"/>
  <c r="H16" i="26"/>
  <c r="G16" i="26"/>
  <c r="H15" i="26"/>
  <c r="G15" i="26"/>
  <c r="H14" i="26"/>
  <c r="G14" i="26"/>
  <c r="H13" i="26"/>
  <c r="G13" i="26"/>
  <c r="H12" i="26"/>
  <c r="G12" i="26"/>
  <c r="H11" i="26"/>
  <c r="G11" i="26"/>
  <c r="H10" i="26"/>
  <c r="G10" i="26"/>
  <c r="H9" i="26"/>
  <c r="G9" i="26"/>
  <c r="H8" i="26"/>
  <c r="G8" i="26"/>
  <c r="H7" i="26"/>
  <c r="G7" i="26"/>
  <c r="H6" i="26"/>
  <c r="G6" i="26"/>
  <c r="H5" i="26"/>
  <c r="G5" i="26"/>
  <c r="H4" i="26"/>
  <c r="G4" i="26"/>
  <c r="E104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05" i="15"/>
  <c r="E106" i="15"/>
  <c r="E107" i="15"/>
  <c r="E108" i="15"/>
  <c r="E109" i="15"/>
  <c r="E110" i="15"/>
  <c r="E111" i="15"/>
  <c r="D127" i="15"/>
  <c r="D118" i="15"/>
  <c r="D119" i="15"/>
  <c r="D71" i="15"/>
  <c r="E71" i="15" s="1"/>
  <c r="D120" i="15"/>
  <c r="D33" i="15"/>
  <c r="E33" i="15" s="1"/>
  <c r="D121" i="15"/>
  <c r="D122" i="15"/>
  <c r="D34" i="15"/>
  <c r="E34" i="15" s="1"/>
  <c r="D72" i="15"/>
  <c r="E72" i="15" s="1"/>
  <c r="D87" i="15"/>
  <c r="E87" i="15" s="1"/>
  <c r="D73" i="15"/>
  <c r="E73" i="15" s="1"/>
  <c r="D48" i="15"/>
  <c r="E48" i="15" s="1"/>
  <c r="D99" i="15"/>
  <c r="E99" i="15" s="1"/>
  <c r="D74" i="15"/>
  <c r="E74" i="15" s="1"/>
  <c r="D35" i="15"/>
  <c r="E35" i="15" s="1"/>
  <c r="D123" i="15"/>
  <c r="D49" i="15"/>
  <c r="E49" i="15" s="1"/>
  <c r="D100" i="15"/>
  <c r="E100" i="15" s="1"/>
  <c r="D104" i="15"/>
  <c r="D124" i="15"/>
  <c r="D75" i="15"/>
  <c r="E75" i="15" s="1"/>
  <c r="D101" i="15"/>
  <c r="E101" i="15" s="1"/>
  <c r="D36" i="15"/>
  <c r="E36" i="15" s="1"/>
  <c r="D37" i="15"/>
  <c r="E37" i="15" s="1"/>
  <c r="D38" i="15"/>
  <c r="E38" i="15" s="1"/>
  <c r="D76" i="15"/>
  <c r="E76" i="15" s="1"/>
  <c r="D125" i="15"/>
  <c r="D126" i="15"/>
  <c r="D50" i="15"/>
  <c r="E50" i="15" s="1"/>
  <c r="D39" i="15"/>
  <c r="E39" i="15" s="1"/>
  <c r="D102" i="15"/>
  <c r="E102" i="15" s="1"/>
  <c r="D77" i="15"/>
  <c r="E77" i="15" s="1"/>
  <c r="D40" i="15"/>
  <c r="E40" i="15" s="1"/>
  <c r="D41" i="15"/>
  <c r="E41" i="15" s="1"/>
  <c r="D78" i="15"/>
  <c r="E78" i="15" s="1"/>
  <c r="D79" i="15"/>
  <c r="E79" i="15" s="1"/>
  <c r="D4" i="15"/>
  <c r="E4" i="15" s="1"/>
  <c r="D89" i="15"/>
  <c r="E89" i="15" s="1"/>
  <c r="D90" i="15"/>
  <c r="E90" i="15" s="1"/>
  <c r="D5" i="15"/>
  <c r="E5" i="15" s="1"/>
  <c r="D6" i="15"/>
  <c r="E6" i="15" s="1"/>
  <c r="D7" i="15"/>
  <c r="E7" i="15" s="1"/>
  <c r="D105" i="15"/>
  <c r="D52" i="15"/>
  <c r="E52" i="15" s="1"/>
  <c r="D53" i="15"/>
  <c r="E53" i="15" s="1"/>
  <c r="D8" i="15"/>
  <c r="E8" i="15" s="1"/>
  <c r="D91" i="15"/>
  <c r="E91" i="15" s="1"/>
  <c r="D54" i="15"/>
  <c r="E54" i="15" s="1"/>
  <c r="D55" i="15"/>
  <c r="E55" i="15" s="1"/>
  <c r="D106" i="15"/>
  <c r="D82" i="15"/>
  <c r="E82" i="15" s="1"/>
  <c r="D80" i="15"/>
  <c r="E80" i="15" s="1"/>
  <c r="D56" i="15"/>
  <c r="E56" i="15" s="1"/>
  <c r="D92" i="15"/>
  <c r="E92" i="15" s="1"/>
  <c r="D107" i="15"/>
  <c r="D9" i="15"/>
  <c r="E9" i="15" s="1"/>
  <c r="D57" i="15"/>
  <c r="E57" i="15" s="1"/>
  <c r="D10" i="15"/>
  <c r="E10" i="15" s="1"/>
  <c r="D11" i="15"/>
  <c r="E11" i="15" s="1"/>
  <c r="D83" i="15"/>
  <c r="E83" i="15" s="1"/>
  <c r="D12" i="15"/>
  <c r="E12" i="15" s="1"/>
  <c r="D43" i="15"/>
  <c r="E43" i="15" s="1"/>
  <c r="D13" i="15"/>
  <c r="E13" i="15" s="1"/>
  <c r="D108" i="15"/>
  <c r="D109" i="15"/>
  <c r="D81" i="15"/>
  <c r="E81" i="15" s="1"/>
  <c r="D110" i="15"/>
  <c r="D14" i="15"/>
  <c r="E14" i="15" s="1"/>
  <c r="D93" i="15"/>
  <c r="E93" i="15" s="1"/>
  <c r="D15" i="15"/>
  <c r="E15" i="15" s="1"/>
  <c r="D16" i="15"/>
  <c r="E16" i="15" s="1"/>
  <c r="D58" i="15"/>
  <c r="E58" i="15" s="1"/>
  <c r="D17" i="15"/>
  <c r="E17" i="15" s="1"/>
  <c r="D111" i="15"/>
  <c r="D18" i="15"/>
  <c r="E18" i="15" s="1"/>
  <c r="D19" i="15"/>
  <c r="E19" i="15" s="1"/>
  <c r="D94" i="15"/>
  <c r="E94" i="15" s="1"/>
  <c r="D59" i="15"/>
  <c r="E59" i="15" s="1"/>
  <c r="D44" i="15"/>
  <c r="E44" i="15" s="1"/>
  <c r="D20" i="15"/>
  <c r="E20" i="15" s="1"/>
  <c r="D60" i="15"/>
  <c r="E60" i="15" s="1"/>
  <c r="D51" i="15"/>
  <c r="E51" i="15" s="1"/>
  <c r="D21" i="15"/>
  <c r="E21" i="15" s="1"/>
  <c r="D112" i="15"/>
  <c r="D113" i="15"/>
  <c r="D114" i="15"/>
  <c r="D61" i="15"/>
  <c r="E61" i="15" s="1"/>
  <c r="D62" i="15"/>
  <c r="E62" i="15" s="1"/>
  <c r="D63" i="15"/>
  <c r="E63" i="15" s="1"/>
  <c r="D42" i="15"/>
  <c r="E42" i="15" s="1"/>
  <c r="D95" i="15"/>
  <c r="E95" i="15" s="1"/>
  <c r="D22" i="15"/>
  <c r="E22" i="15" s="1"/>
  <c r="D23" i="15"/>
  <c r="E23" i="15" s="1"/>
  <c r="D24" i="15"/>
  <c r="E24" i="15" s="1"/>
  <c r="D96" i="15"/>
  <c r="E96" i="15" s="1"/>
  <c r="D115" i="15"/>
  <c r="D64" i="15"/>
  <c r="E64" i="15" s="1"/>
  <c r="D88" i="15"/>
  <c r="E88" i="15" s="1"/>
  <c r="D116" i="15"/>
  <c r="D97" i="15"/>
  <c r="E97" i="15" s="1"/>
  <c r="D25" i="15"/>
  <c r="E25" i="15" s="1"/>
  <c r="D26" i="15"/>
  <c r="E26" i="15" s="1"/>
  <c r="D27" i="15"/>
  <c r="E27" i="15" s="1"/>
  <c r="D98" i="15"/>
  <c r="E98" i="15" s="1"/>
  <c r="D84" i="15"/>
  <c r="E84" i="15" s="1"/>
  <c r="D28" i="15"/>
  <c r="E28" i="15" s="1"/>
  <c r="D103" i="15"/>
  <c r="E103" i="15" s="1"/>
  <c r="D29" i="15"/>
  <c r="E29" i="15" s="1"/>
  <c r="D85" i="15"/>
  <c r="E85" i="15" s="1"/>
  <c r="D65" i="15"/>
  <c r="E65" i="15" s="1"/>
  <c r="D30" i="15"/>
  <c r="E30" i="15" s="1"/>
  <c r="D31" i="15"/>
  <c r="E31" i="15" s="1"/>
  <c r="D45" i="15"/>
  <c r="E45" i="15" s="1"/>
  <c r="D46" i="15"/>
  <c r="E46" i="15" s="1"/>
  <c r="D86" i="15"/>
  <c r="E86" i="15" s="1"/>
  <c r="D117" i="15"/>
  <c r="D32" i="15"/>
  <c r="E32" i="15" s="1"/>
  <c r="D66" i="15"/>
  <c r="E66" i="15" s="1"/>
  <c r="D67" i="15"/>
  <c r="E67" i="15" s="1"/>
  <c r="D68" i="15"/>
  <c r="E68" i="15" s="1"/>
  <c r="D69" i="15"/>
  <c r="E69" i="15" s="1"/>
  <c r="D47" i="15"/>
  <c r="E47" i="15" s="1"/>
  <c r="D70" i="15"/>
  <c r="E70" i="15" s="1"/>
  <c r="D3" i="15"/>
  <c r="E3" i="15" s="1"/>
  <c r="L128" i="25"/>
  <c r="K128" i="25"/>
  <c r="L127" i="25"/>
  <c r="K127" i="25"/>
  <c r="L126" i="25"/>
  <c r="K126" i="25"/>
  <c r="L125" i="25"/>
  <c r="K125" i="25"/>
  <c r="L124" i="25"/>
  <c r="K124" i="25"/>
  <c r="L123" i="25"/>
  <c r="K123" i="25"/>
  <c r="L122" i="25"/>
  <c r="K122" i="25"/>
  <c r="L121" i="25"/>
  <c r="K121" i="25"/>
  <c r="L118" i="25"/>
  <c r="K118" i="25"/>
  <c r="L117" i="25"/>
  <c r="K117" i="25"/>
  <c r="L116" i="25"/>
  <c r="K116" i="25"/>
  <c r="L115" i="25"/>
  <c r="K115" i="25"/>
  <c r="L114" i="25"/>
  <c r="K114" i="25"/>
  <c r="L113" i="25"/>
  <c r="K113" i="25"/>
  <c r="L111" i="25"/>
  <c r="K111" i="25"/>
  <c r="L110" i="25"/>
  <c r="K110" i="25"/>
  <c r="L109" i="25"/>
  <c r="K109" i="25"/>
  <c r="L107" i="25"/>
  <c r="K107" i="25"/>
  <c r="L106" i="25"/>
  <c r="K106" i="25"/>
  <c r="L105" i="25"/>
  <c r="K105" i="25"/>
  <c r="L104" i="25"/>
  <c r="K104" i="25"/>
  <c r="L103" i="25"/>
  <c r="K103" i="25"/>
  <c r="L102" i="25"/>
  <c r="K102" i="25"/>
  <c r="L101" i="25"/>
  <c r="K101" i="25"/>
  <c r="L100" i="25"/>
  <c r="K100" i="25"/>
  <c r="L97" i="25"/>
  <c r="K97" i="25"/>
  <c r="L95" i="25"/>
  <c r="K95" i="25"/>
  <c r="L92" i="25"/>
  <c r="K92" i="25"/>
  <c r="L91" i="25"/>
  <c r="K91" i="25"/>
  <c r="L90" i="25"/>
  <c r="K90" i="25"/>
  <c r="L89" i="25"/>
  <c r="K89" i="25"/>
  <c r="L88" i="25"/>
  <c r="K88" i="25"/>
  <c r="L87" i="25"/>
  <c r="K87" i="25"/>
  <c r="L86" i="25"/>
  <c r="K86" i="25"/>
  <c r="L84" i="25"/>
  <c r="K84" i="25"/>
  <c r="L83" i="25"/>
  <c r="K83" i="25"/>
  <c r="L82" i="25"/>
  <c r="K82" i="25"/>
  <c r="L81" i="25"/>
  <c r="K81" i="25"/>
  <c r="L80" i="25"/>
  <c r="K80" i="25"/>
  <c r="L79" i="25"/>
  <c r="K79" i="25"/>
  <c r="L78" i="25"/>
  <c r="K78" i="25"/>
  <c r="L77" i="25"/>
  <c r="K77" i="25"/>
  <c r="L76" i="25"/>
  <c r="K76" i="25"/>
  <c r="L75" i="25"/>
  <c r="K75" i="25"/>
  <c r="L74" i="25"/>
  <c r="K74" i="25"/>
  <c r="L73" i="25"/>
  <c r="K73" i="25"/>
  <c r="L72" i="25"/>
  <c r="K72" i="25"/>
  <c r="L71" i="25"/>
  <c r="K71" i="25"/>
  <c r="L70" i="25"/>
  <c r="K70" i="25"/>
  <c r="L69" i="25"/>
  <c r="K69" i="25"/>
  <c r="L67" i="25"/>
  <c r="K67" i="25"/>
  <c r="L66" i="25"/>
  <c r="K66" i="25"/>
  <c r="L64" i="25"/>
  <c r="K64" i="25"/>
  <c r="L63" i="25"/>
  <c r="K63" i="25"/>
  <c r="L62" i="25"/>
  <c r="K62" i="25"/>
  <c r="L61" i="25"/>
  <c r="K61" i="25"/>
  <c r="L60" i="25"/>
  <c r="K60" i="25"/>
  <c r="L59" i="25"/>
  <c r="K59" i="25"/>
  <c r="L58" i="25"/>
  <c r="K58" i="25"/>
  <c r="L57" i="25"/>
  <c r="K57" i="25"/>
  <c r="L56" i="25"/>
  <c r="K56" i="25"/>
  <c r="L52" i="25"/>
  <c r="K52" i="25"/>
  <c r="L51" i="25"/>
  <c r="K51" i="25"/>
  <c r="L50" i="25"/>
  <c r="K50" i="25"/>
  <c r="L49" i="25"/>
  <c r="K49" i="25"/>
  <c r="L48" i="25"/>
  <c r="K48" i="25"/>
  <c r="L47" i="25"/>
  <c r="K47" i="25"/>
  <c r="L46" i="25"/>
  <c r="K46" i="25"/>
  <c r="L45" i="25"/>
  <c r="K45" i="25"/>
  <c r="L44" i="25"/>
  <c r="K44" i="25"/>
  <c r="L42" i="25"/>
  <c r="K42" i="25"/>
  <c r="L41" i="25"/>
  <c r="K41" i="25"/>
  <c r="L40" i="25"/>
  <c r="K40" i="25"/>
  <c r="L39" i="25"/>
  <c r="K39" i="25"/>
  <c r="L38" i="25"/>
  <c r="K38" i="25"/>
  <c r="L37" i="25"/>
  <c r="K37" i="25"/>
  <c r="L35" i="25"/>
  <c r="K35" i="25"/>
  <c r="L32" i="25"/>
  <c r="K32" i="25"/>
  <c r="L31" i="25"/>
  <c r="K31" i="25"/>
  <c r="L30" i="25"/>
  <c r="K30" i="25"/>
  <c r="L29" i="25"/>
  <c r="K29" i="25"/>
  <c r="L28" i="25"/>
  <c r="K28" i="25"/>
  <c r="L27" i="25"/>
  <c r="K27" i="25"/>
  <c r="L26" i="25"/>
  <c r="K26" i="25"/>
  <c r="L25" i="25"/>
  <c r="K25" i="25"/>
  <c r="L23" i="25"/>
  <c r="K23" i="25"/>
  <c r="L22" i="25"/>
  <c r="K22" i="25"/>
  <c r="L21" i="25"/>
  <c r="K21" i="25"/>
  <c r="L20" i="25"/>
  <c r="K20" i="25"/>
  <c r="L18" i="25"/>
  <c r="K18" i="25"/>
  <c r="L17" i="25"/>
  <c r="K17" i="25"/>
  <c r="L16" i="25"/>
  <c r="K16" i="25"/>
  <c r="L15" i="25"/>
  <c r="K15" i="25"/>
  <c r="L14" i="25"/>
  <c r="K14" i="25"/>
  <c r="L13" i="25"/>
  <c r="K13" i="25"/>
  <c r="L11" i="25"/>
  <c r="K11" i="25"/>
  <c r="L10" i="25"/>
  <c r="K10" i="25"/>
  <c r="L9" i="25"/>
  <c r="K9" i="25"/>
  <c r="L8" i="25"/>
  <c r="K8" i="25"/>
  <c r="L7" i="25"/>
  <c r="K7" i="25"/>
  <c r="L6" i="25"/>
  <c r="K6" i="25"/>
  <c r="L5" i="25"/>
  <c r="K5" i="25"/>
  <c r="E126" i="14"/>
  <c r="E127" i="14"/>
  <c r="J97" i="8"/>
  <c r="J123" i="8"/>
  <c r="J55" i="8"/>
  <c r="J43" i="8"/>
  <c r="J39" i="8"/>
  <c r="J42" i="8"/>
  <c r="J110" i="8"/>
  <c r="J25" i="8"/>
  <c r="J37" i="8"/>
  <c r="J66" i="8"/>
  <c r="J87" i="8"/>
  <c r="J50" i="8" l="1"/>
  <c r="J31" i="8"/>
  <c r="J29" i="8"/>
  <c r="J38" i="8"/>
  <c r="J64" i="8"/>
  <c r="J13" i="8"/>
  <c r="J78" i="8"/>
  <c r="J90" i="8"/>
  <c r="J67" i="8"/>
  <c r="J116" i="8"/>
  <c r="J79" i="8"/>
  <c r="J30" i="8"/>
  <c r="J126" i="8"/>
  <c r="D415" i="34"/>
  <c r="D416" i="34" s="1"/>
  <c r="D342" i="34"/>
  <c r="D343" i="34" s="1"/>
  <c r="D263" i="34"/>
  <c r="D107" i="34"/>
  <c r="D108" i="34" s="1"/>
  <c r="D424" i="34"/>
  <c r="D425" i="34" s="1"/>
  <c r="D332" i="34"/>
  <c r="D333" i="34" s="1"/>
  <c r="J128" i="8" l="1"/>
  <c r="D105" i="14"/>
  <c r="D123" i="14"/>
  <c r="D18" i="14"/>
  <c r="D92" i="14"/>
  <c r="D93" i="14"/>
  <c r="D34" i="14"/>
  <c r="D106" i="14"/>
  <c r="D84" i="14"/>
  <c r="D99" i="14"/>
  <c r="D107" i="14"/>
  <c r="D108" i="14"/>
  <c r="D85" i="14"/>
  <c r="D13" i="14"/>
  <c r="D109" i="14"/>
  <c r="D50" i="14"/>
  <c r="D61" i="14"/>
  <c r="D110" i="14"/>
  <c r="D3" i="14"/>
  <c r="D62" i="14"/>
  <c r="D78" i="14"/>
  <c r="D4" i="14"/>
  <c r="D63" i="14"/>
  <c r="D53" i="14"/>
  <c r="D54" i="14"/>
  <c r="D67" i="14"/>
  <c r="D111" i="14"/>
  <c r="D5" i="14"/>
  <c r="D86" i="14"/>
  <c r="D19" i="14"/>
  <c r="D6" i="14"/>
  <c r="D7" i="14"/>
  <c r="D8" i="14"/>
  <c r="D43" i="14"/>
  <c r="D100" i="14"/>
  <c r="D112" i="14"/>
  <c r="D113" i="14"/>
  <c r="D64" i="14"/>
  <c r="D79" i="14"/>
  <c r="D55" i="14"/>
  <c r="D56" i="14"/>
  <c r="D87" i="14"/>
  <c r="D124" i="14"/>
  <c r="D114" i="14"/>
  <c r="D94" i="14"/>
  <c r="D30" i="14"/>
  <c r="D57" i="14"/>
  <c r="D35" i="14"/>
  <c r="D51" i="14"/>
  <c r="D31" i="14"/>
  <c r="D25" i="14"/>
  <c r="D14" i="14"/>
  <c r="D48" i="14"/>
  <c r="D68" i="14"/>
  <c r="D95" i="14"/>
  <c r="D69" i="14"/>
  <c r="D115" i="14"/>
  <c r="D88" i="14"/>
  <c r="D20" i="14"/>
  <c r="D9" i="14"/>
  <c r="D15" i="14"/>
  <c r="D74" i="14"/>
  <c r="D101" i="14"/>
  <c r="D39" i="14"/>
  <c r="D44" i="14"/>
  <c r="D22" i="14"/>
  <c r="D58" i="14"/>
  <c r="D102" i="14"/>
  <c r="D75" i="14"/>
  <c r="D80" i="14"/>
  <c r="D70" i="14"/>
  <c r="D116" i="14"/>
  <c r="D65" i="14"/>
  <c r="D89" i="14"/>
  <c r="D103" i="14"/>
  <c r="D90" i="14"/>
  <c r="D71" i="14"/>
  <c r="D46" i="14"/>
  <c r="D76" i="14"/>
  <c r="D26" i="14"/>
  <c r="D72" i="14"/>
  <c r="D125" i="14"/>
  <c r="D21" i="14"/>
  <c r="D91" i="14"/>
  <c r="D96" i="14"/>
  <c r="D27" i="14"/>
  <c r="D126" i="14"/>
  <c r="D47" i="14"/>
  <c r="D59" i="14"/>
  <c r="D117" i="14"/>
  <c r="D118" i="14"/>
  <c r="D66" i="14"/>
  <c r="D16" i="14"/>
  <c r="D81" i="14"/>
  <c r="E81" i="14" s="1"/>
  <c r="D52" i="14"/>
  <c r="E52" i="14" s="1"/>
  <c r="D32" i="14"/>
  <c r="E32" i="14" s="1"/>
  <c r="D119" i="14"/>
  <c r="E119" i="14" s="1"/>
  <c r="D60" i="14"/>
  <c r="E60" i="14" s="1"/>
  <c r="D82" i="14"/>
  <c r="E82" i="14" s="1"/>
  <c r="D120" i="14"/>
  <c r="E120" i="14" s="1"/>
  <c r="D40" i="14"/>
  <c r="E40" i="14" s="1"/>
  <c r="D38" i="14"/>
  <c r="E38" i="14" s="1"/>
  <c r="D83" i="14"/>
  <c r="E83" i="14" s="1"/>
  <c r="D28" i="14"/>
  <c r="E28" i="14" s="1"/>
  <c r="D10" i="14"/>
  <c r="E10" i="14" s="1"/>
  <c r="D42" i="14"/>
  <c r="E42" i="14" s="1"/>
  <c r="D121" i="14"/>
  <c r="E121" i="14" s="1"/>
  <c r="D17" i="14"/>
  <c r="E17" i="14" s="1"/>
  <c r="D23" i="14"/>
  <c r="E23" i="14" s="1"/>
  <c r="D11" i="14"/>
  <c r="E11" i="14" s="1"/>
  <c r="D36" i="14"/>
  <c r="E36" i="14" s="1"/>
  <c r="D49" i="14"/>
  <c r="E49" i="14" s="1"/>
  <c r="D97" i="14"/>
  <c r="E97" i="14" s="1"/>
  <c r="D77" i="14"/>
  <c r="E77" i="14" s="1"/>
  <c r="D122" i="14"/>
  <c r="E122" i="14" s="1"/>
  <c r="D37" i="14"/>
  <c r="E37" i="14" s="1"/>
  <c r="D45" i="14"/>
  <c r="E45" i="14" s="1"/>
  <c r="D73" i="14"/>
  <c r="D98" i="14"/>
  <c r="D104" i="14"/>
  <c r="D41" i="14"/>
  <c r="D29" i="14"/>
  <c r="D12" i="14"/>
  <c r="D24" i="14"/>
  <c r="D33" i="14"/>
  <c r="R127" i="24"/>
  <c r="Q127" i="24"/>
  <c r="R126" i="24"/>
  <c r="Q126" i="24"/>
  <c r="R125" i="24"/>
  <c r="Q125" i="24"/>
  <c r="R124" i="24"/>
  <c r="Q124" i="24"/>
  <c r="R123" i="24"/>
  <c r="Q123" i="24"/>
  <c r="R122" i="24"/>
  <c r="Q122" i="24"/>
  <c r="R121" i="24"/>
  <c r="Q121" i="24"/>
  <c r="R120" i="24"/>
  <c r="Q120" i="24"/>
  <c r="R119" i="24"/>
  <c r="Q119" i="24"/>
  <c r="R118" i="24"/>
  <c r="Q118" i="24"/>
  <c r="R117" i="24"/>
  <c r="Q117" i="24"/>
  <c r="R116" i="24"/>
  <c r="Q116" i="24"/>
  <c r="R115" i="24"/>
  <c r="Q115" i="24"/>
  <c r="R114" i="24"/>
  <c r="Q114" i="24"/>
  <c r="R113" i="24"/>
  <c r="Q113" i="24"/>
  <c r="R112" i="24"/>
  <c r="Q112" i="24"/>
  <c r="R111" i="24"/>
  <c r="Q111" i="24"/>
  <c r="R110" i="24"/>
  <c r="Q110" i="24"/>
  <c r="R109" i="24"/>
  <c r="Q109" i="24"/>
  <c r="R108" i="24"/>
  <c r="Q108" i="24"/>
  <c r="R107" i="24"/>
  <c r="Q107" i="24"/>
  <c r="R106" i="24"/>
  <c r="Q106" i="24"/>
  <c r="R105" i="24"/>
  <c r="Q105" i="24"/>
  <c r="R104" i="24"/>
  <c r="Q104" i="24"/>
  <c r="R103" i="24"/>
  <c r="Q103" i="24"/>
  <c r="R102" i="24"/>
  <c r="Q102" i="24"/>
  <c r="R101" i="24"/>
  <c r="Q101" i="24"/>
  <c r="R100" i="24"/>
  <c r="Q100" i="24"/>
  <c r="R99" i="24"/>
  <c r="Q99" i="24"/>
  <c r="R98" i="24"/>
  <c r="Q98" i="24"/>
  <c r="R97" i="24"/>
  <c r="Q97" i="24"/>
  <c r="R96" i="24"/>
  <c r="Q96" i="24"/>
  <c r="R95" i="24"/>
  <c r="Q95" i="24"/>
  <c r="R94" i="24"/>
  <c r="Q94" i="24"/>
  <c r="R93" i="24"/>
  <c r="Q93" i="24"/>
  <c r="R92" i="24"/>
  <c r="Q92" i="24"/>
  <c r="R91" i="24"/>
  <c r="Q91" i="24"/>
  <c r="R90" i="24"/>
  <c r="Q90" i="24"/>
  <c r="R89" i="24"/>
  <c r="Q89" i="24"/>
  <c r="R88" i="24"/>
  <c r="Q88" i="24"/>
  <c r="R87" i="24"/>
  <c r="Q87" i="24"/>
  <c r="R86" i="24"/>
  <c r="Q86" i="24"/>
  <c r="R85" i="24"/>
  <c r="Q85" i="24"/>
  <c r="R84" i="24"/>
  <c r="Q84" i="24"/>
  <c r="R83" i="24"/>
  <c r="Q83" i="24"/>
  <c r="R82" i="24"/>
  <c r="Q82" i="24"/>
  <c r="R81" i="24"/>
  <c r="Q81" i="24"/>
  <c r="R80" i="24"/>
  <c r="Q80" i="24"/>
  <c r="R79" i="24"/>
  <c r="Q79" i="24"/>
  <c r="R78" i="24"/>
  <c r="Q78" i="24"/>
  <c r="R77" i="24"/>
  <c r="Q77" i="24"/>
  <c r="R76" i="24"/>
  <c r="Q76" i="24"/>
  <c r="R75" i="24"/>
  <c r="Q75" i="24"/>
  <c r="R74" i="24"/>
  <c r="Q74" i="24"/>
  <c r="R73" i="24"/>
  <c r="Q73" i="24"/>
  <c r="R72" i="24"/>
  <c r="Q72" i="24"/>
  <c r="R71" i="24"/>
  <c r="Q71" i="24"/>
  <c r="R70" i="24"/>
  <c r="Q70" i="24"/>
  <c r="R69" i="24"/>
  <c r="Q69" i="24"/>
  <c r="R68" i="24"/>
  <c r="Q68" i="24"/>
  <c r="R67" i="24"/>
  <c r="Q67" i="24"/>
  <c r="R66" i="24"/>
  <c r="Q66" i="24"/>
  <c r="R65" i="24"/>
  <c r="Q65" i="24"/>
  <c r="R64" i="24"/>
  <c r="Q64" i="24"/>
  <c r="R63" i="24"/>
  <c r="Q63" i="24"/>
  <c r="R62" i="24"/>
  <c r="Q62" i="24"/>
  <c r="R61" i="24"/>
  <c r="Q61" i="24"/>
  <c r="R60" i="24"/>
  <c r="Q60" i="24"/>
  <c r="R59" i="24"/>
  <c r="Q59" i="24"/>
  <c r="R58" i="24"/>
  <c r="Q58" i="24"/>
  <c r="R57" i="24"/>
  <c r="Q57" i="24"/>
  <c r="R56" i="24"/>
  <c r="Q56" i="24"/>
  <c r="R55" i="24"/>
  <c r="Q55" i="24"/>
  <c r="R54" i="24"/>
  <c r="Q54" i="24"/>
  <c r="R53" i="24"/>
  <c r="Q53" i="24"/>
  <c r="R52" i="24"/>
  <c r="Q52" i="24"/>
  <c r="R51" i="24"/>
  <c r="Q51" i="24"/>
  <c r="R50" i="24"/>
  <c r="Q50" i="24"/>
  <c r="R49" i="24"/>
  <c r="Q49" i="24"/>
  <c r="R48" i="24"/>
  <c r="Q48" i="24"/>
  <c r="R47" i="24"/>
  <c r="Q47" i="24"/>
  <c r="R46" i="24"/>
  <c r="Q46" i="24"/>
  <c r="R45" i="24"/>
  <c r="Q45" i="24"/>
  <c r="R44" i="24"/>
  <c r="Q44" i="24"/>
  <c r="R43" i="24"/>
  <c r="Q43" i="24"/>
  <c r="R42" i="24"/>
  <c r="Q42" i="24"/>
  <c r="R41" i="24"/>
  <c r="Q41" i="24"/>
  <c r="R40" i="24"/>
  <c r="Q40" i="24"/>
  <c r="R39" i="24"/>
  <c r="Q39" i="24"/>
  <c r="R38" i="24"/>
  <c r="Q38" i="24"/>
  <c r="R37" i="24"/>
  <c r="Q37" i="24"/>
  <c r="R36" i="24"/>
  <c r="Q36" i="24"/>
  <c r="R35" i="24"/>
  <c r="Q35" i="24"/>
  <c r="R34" i="24"/>
  <c r="Q34" i="24"/>
  <c r="R33" i="24"/>
  <c r="Q33" i="24"/>
  <c r="R32" i="24"/>
  <c r="Q32" i="24"/>
  <c r="R31" i="24"/>
  <c r="Q31" i="24"/>
  <c r="R30" i="24"/>
  <c r="Q30" i="24"/>
  <c r="R29" i="24"/>
  <c r="Q29" i="24"/>
  <c r="R28" i="24"/>
  <c r="Q28" i="24"/>
  <c r="R27" i="24"/>
  <c r="Q27" i="24"/>
  <c r="R26" i="24"/>
  <c r="Q26" i="24"/>
  <c r="R25" i="24"/>
  <c r="Q25" i="24"/>
  <c r="R24" i="24"/>
  <c r="Q24" i="24"/>
  <c r="R23" i="24"/>
  <c r="Q23" i="24"/>
  <c r="R22" i="24"/>
  <c r="Q22" i="24"/>
  <c r="R21" i="24"/>
  <c r="Q21" i="24"/>
  <c r="R20" i="24"/>
  <c r="Q20" i="24"/>
  <c r="R19" i="24"/>
  <c r="Q19" i="24"/>
  <c r="R18" i="24"/>
  <c r="Q18" i="24"/>
  <c r="R17" i="24"/>
  <c r="Q17" i="24"/>
  <c r="R16" i="24"/>
  <c r="Q16" i="24"/>
  <c r="R15" i="24"/>
  <c r="Q15" i="24"/>
  <c r="R14" i="24"/>
  <c r="Q14" i="24"/>
  <c r="R13" i="24"/>
  <c r="Q13" i="24"/>
  <c r="R12" i="24"/>
  <c r="Q12" i="24"/>
  <c r="R11" i="24"/>
  <c r="Q11" i="24"/>
  <c r="R10" i="24"/>
  <c r="Q10" i="24"/>
  <c r="R9" i="24"/>
  <c r="Q9" i="24"/>
  <c r="R8" i="24"/>
  <c r="Q8" i="24"/>
  <c r="R7" i="24"/>
  <c r="Q7" i="24"/>
  <c r="R6" i="24"/>
  <c r="Q6" i="24"/>
  <c r="R5" i="24"/>
  <c r="Q5" i="24"/>
  <c r="R4" i="24"/>
  <c r="Q4" i="24"/>
  <c r="BI19" i="1" l="1"/>
  <c r="BI20" i="1"/>
  <c r="BG19" i="1"/>
  <c r="BG20" i="1"/>
  <c r="BQ8" i="5"/>
  <c r="BQ9" i="5"/>
  <c r="BQ19" i="1"/>
  <c r="BQ20" i="1"/>
  <c r="AP8" i="5"/>
  <c r="AP9" i="5"/>
  <c r="AP19" i="1"/>
  <c r="AP20" i="1"/>
  <c r="AN19" i="1"/>
  <c r="AN20" i="1"/>
  <c r="AL8" i="5"/>
  <c r="AM8" i="5"/>
  <c r="AL9" i="5"/>
  <c r="AM9" i="5"/>
  <c r="AK19" i="1"/>
  <c r="AK20" i="1"/>
  <c r="AE19" i="1"/>
  <c r="AE20" i="1"/>
  <c r="N10" i="7"/>
  <c r="N11" i="7"/>
  <c r="M9" i="6"/>
  <c r="M8" i="6"/>
  <c r="AM83" i="7"/>
  <c r="AM82" i="7"/>
  <c r="DU19" i="1"/>
  <c r="DU20" i="1"/>
  <c r="DM9" i="6" l="1"/>
  <c r="DM8" i="6"/>
  <c r="DJ8" i="5"/>
  <c r="DJ9" i="5"/>
  <c r="DJ19" i="1"/>
  <c r="DJ20" i="1"/>
  <c r="CN8" i="5" l="1"/>
  <c r="CN9" i="5"/>
  <c r="CN19" i="1"/>
  <c r="CN20" i="1"/>
  <c r="V19" i="7"/>
  <c r="V20" i="7"/>
  <c r="AL73" i="7"/>
  <c r="AL74" i="7"/>
  <c r="AN181" i="7"/>
  <c r="AN182" i="7"/>
  <c r="AN173" i="7"/>
  <c r="AN172" i="7"/>
  <c r="AN164" i="7"/>
  <c r="AN163" i="7"/>
  <c r="AN155" i="7"/>
  <c r="AN154" i="7"/>
  <c r="AN146" i="7"/>
  <c r="AN145" i="7"/>
  <c r="AN137" i="7"/>
  <c r="AN136" i="7"/>
  <c r="U20" i="7"/>
  <c r="U19" i="7"/>
  <c r="U10" i="7"/>
  <c r="U11" i="7"/>
  <c r="CE14" i="2"/>
  <c r="CE13" i="2"/>
  <c r="K10" i="7"/>
  <c r="L10" i="7"/>
  <c r="K11" i="7"/>
  <c r="L11" i="7"/>
  <c r="BR8" i="6"/>
  <c r="BR9" i="6"/>
  <c r="H10" i="7"/>
  <c r="H11" i="7"/>
  <c r="DI19" i="1"/>
  <c r="DI20" i="1"/>
  <c r="AA29" i="7"/>
  <c r="AA28" i="7"/>
  <c r="M10" i="7"/>
  <c r="M11" i="7"/>
  <c r="BE19" i="1" l="1"/>
  <c r="BE20" i="1"/>
  <c r="AO254" i="7" l="1"/>
  <c r="AO253" i="7"/>
  <c r="AO118" i="7"/>
  <c r="AO119" i="7"/>
  <c r="AE38" i="7"/>
  <c r="AE37" i="7"/>
  <c r="AE29" i="7"/>
  <c r="AE28" i="7"/>
  <c r="AG8" i="5"/>
  <c r="AG9" i="5"/>
  <c r="O20" i="7"/>
  <c r="O19" i="7"/>
  <c r="CV8" i="5" l="1"/>
  <c r="CV9" i="5"/>
  <c r="DP8" i="5"/>
  <c r="DP9" i="5"/>
  <c r="CI9" i="3"/>
  <c r="CI10" i="3"/>
  <c r="BM8" i="5"/>
  <c r="BM9" i="5"/>
  <c r="BM9" i="3"/>
  <c r="BM10" i="3"/>
  <c r="BN13" i="2"/>
  <c r="BN14" i="2"/>
  <c r="BM19" i="1"/>
  <c r="BM20" i="1"/>
  <c r="BH8" i="6"/>
  <c r="BH9" i="6"/>
  <c r="P19" i="1"/>
  <c r="P20" i="1"/>
  <c r="P8" i="5" l="1"/>
  <c r="P9" i="5"/>
  <c r="DI8" i="5" l="1"/>
  <c r="DI9" i="5"/>
  <c r="DI9" i="3"/>
  <c r="DI10" i="3"/>
  <c r="DJ13" i="2"/>
  <c r="DJ14" i="2"/>
  <c r="DD8" i="5"/>
  <c r="DD9" i="5"/>
  <c r="DD9" i="3"/>
  <c r="DD10" i="3"/>
  <c r="DE13" i="2"/>
  <c r="DE14" i="2"/>
  <c r="DD19" i="1"/>
  <c r="DD20" i="1"/>
  <c r="CY8" i="5"/>
  <c r="CY9" i="5"/>
  <c r="CY9" i="3"/>
  <c r="CY10" i="3"/>
  <c r="CZ13" i="2"/>
  <c r="CZ14" i="2"/>
  <c r="CY19" i="1"/>
  <c r="CY20" i="1"/>
  <c r="CT8" i="6"/>
  <c r="CT9" i="6"/>
  <c r="CT8" i="5"/>
  <c r="CT9" i="5"/>
  <c r="W19" i="7"/>
  <c r="W20" i="7"/>
  <c r="W10" i="7"/>
  <c r="W11" i="7"/>
  <c r="CT9" i="3"/>
  <c r="CT10" i="3"/>
  <c r="CU13" i="2"/>
  <c r="CU14" i="2"/>
  <c r="CT19" i="1"/>
  <c r="CT20" i="1"/>
  <c r="CS8" i="5"/>
  <c r="CS9" i="5"/>
  <c r="CS9" i="3"/>
  <c r="CS10" i="3"/>
  <c r="CS19" i="1"/>
  <c r="CS20" i="1"/>
  <c r="CP8" i="5"/>
  <c r="CP9" i="5"/>
  <c r="CP9" i="3"/>
  <c r="CP10" i="3"/>
  <c r="CP19" i="1"/>
  <c r="CP20" i="1"/>
  <c r="BY8" i="5"/>
  <c r="BY9" i="5"/>
  <c r="BY9" i="3"/>
  <c r="BY10" i="3"/>
  <c r="BZ13" i="2"/>
  <c r="BZ14" i="2"/>
  <c r="CA13" i="2"/>
  <c r="CA14" i="2"/>
  <c r="BY19" i="1"/>
  <c r="BY20" i="1"/>
  <c r="BU9" i="6"/>
  <c r="BU8" i="6"/>
  <c r="BU8" i="5"/>
  <c r="BU9" i="5"/>
  <c r="BU9" i="3"/>
  <c r="BU10" i="3"/>
  <c r="BV13" i="2"/>
  <c r="BV14" i="2"/>
  <c r="BU19" i="1"/>
  <c r="BU20" i="1"/>
  <c r="BT8" i="5"/>
  <c r="BT9" i="5"/>
  <c r="BT9" i="3"/>
  <c r="BT10" i="3"/>
  <c r="BU13" i="2"/>
  <c r="BU14" i="2"/>
  <c r="BT19" i="1"/>
  <c r="BT20" i="1"/>
  <c r="BS8" i="5"/>
  <c r="BS9" i="5"/>
  <c r="BS9" i="3"/>
  <c r="BS10" i="3"/>
  <c r="BT13" i="2"/>
  <c r="BT14" i="2"/>
  <c r="BS19" i="1"/>
  <c r="BS20" i="1"/>
  <c r="BO8" i="5"/>
  <c r="BO9" i="5"/>
  <c r="BO9" i="3"/>
  <c r="BO10" i="3"/>
  <c r="BP13" i="2"/>
  <c r="BP14" i="2"/>
  <c r="BO19" i="1"/>
  <c r="BO20" i="1"/>
  <c r="BJ8" i="5"/>
  <c r="BJ9" i="5"/>
  <c r="BJ9" i="3"/>
  <c r="BJ10" i="3"/>
  <c r="BK13" i="2"/>
  <c r="BK14" i="2"/>
  <c r="BJ19" i="1"/>
  <c r="BJ20" i="1"/>
  <c r="BE13" i="2"/>
  <c r="BE14" i="2"/>
  <c r="BD8" i="6"/>
  <c r="BD9" i="6"/>
  <c r="BD8" i="5"/>
  <c r="BD9" i="5"/>
  <c r="BD9" i="3"/>
  <c r="BD10" i="3"/>
  <c r="BD19" i="1"/>
  <c r="BD20" i="1"/>
  <c r="AZ8" i="5"/>
  <c r="AZ9" i="5"/>
  <c r="AZ9" i="3"/>
  <c r="AZ10" i="3"/>
  <c r="AZ19" i="1"/>
  <c r="AZ20" i="1"/>
  <c r="AX8" i="5"/>
  <c r="AX9" i="5"/>
  <c r="AX9" i="3"/>
  <c r="AX10" i="3"/>
  <c r="AY13" i="2"/>
  <c r="AY14" i="2"/>
  <c r="AX19" i="1"/>
  <c r="AX20" i="1"/>
  <c r="AV8" i="5"/>
  <c r="AV9" i="5"/>
  <c r="AV9" i="3"/>
  <c r="AV10" i="3"/>
  <c r="AW13" i="2"/>
  <c r="AW14" i="2"/>
  <c r="AV19" i="1"/>
  <c r="AV20" i="1"/>
  <c r="AU8" i="5"/>
  <c r="AU9" i="5"/>
  <c r="AU9" i="3"/>
  <c r="AU10" i="3"/>
  <c r="AV13" i="2"/>
  <c r="AV14" i="2"/>
  <c r="AU19" i="1"/>
  <c r="AU20" i="1"/>
  <c r="AS8" i="5"/>
  <c r="AS9" i="5"/>
  <c r="AS9" i="3"/>
  <c r="AS10" i="3"/>
  <c r="AT13" i="2"/>
  <c r="AT14" i="2"/>
  <c r="AS19" i="1"/>
  <c r="AS20" i="1"/>
  <c r="AJ9" i="6"/>
  <c r="AJ8" i="6"/>
  <c r="AJ8" i="5"/>
  <c r="AJ9" i="5"/>
  <c r="AJ9" i="3"/>
  <c r="AJ10" i="3"/>
  <c r="AK13" i="2"/>
  <c r="AK14" i="2"/>
  <c r="AJ19" i="1"/>
  <c r="AJ20" i="1"/>
  <c r="AI8" i="5"/>
  <c r="AI9" i="5"/>
  <c r="AI9" i="3"/>
  <c r="AI10" i="3"/>
  <c r="AJ13" i="2"/>
  <c r="AJ14" i="2"/>
  <c r="AI19" i="1"/>
  <c r="AI20" i="1"/>
  <c r="AC8" i="5"/>
  <c r="AC9" i="5"/>
  <c r="AC9" i="3"/>
  <c r="AC10" i="3"/>
  <c r="AD13" i="2"/>
  <c r="AD14" i="2"/>
  <c r="AC19" i="1"/>
  <c r="AC20" i="1"/>
  <c r="V8" i="5"/>
  <c r="V9" i="5"/>
  <c r="V9" i="3"/>
  <c r="V10" i="3"/>
  <c r="V19" i="1"/>
  <c r="V20" i="1"/>
  <c r="Q8" i="5"/>
  <c r="Q9" i="5"/>
  <c r="R8" i="5"/>
  <c r="R9" i="5"/>
  <c r="Q9" i="3"/>
  <c r="Q10" i="3"/>
  <c r="Q19" i="1"/>
  <c r="Q20" i="1"/>
  <c r="F9" i="6"/>
  <c r="F8" i="6"/>
  <c r="F8" i="5"/>
  <c r="F9" i="5"/>
  <c r="F9" i="3"/>
  <c r="F10" i="3"/>
  <c r="G13" i="2"/>
  <c r="G14" i="2"/>
  <c r="F19" i="1"/>
  <c r="F20" i="1"/>
  <c r="E8" i="5"/>
  <c r="E9" i="5"/>
  <c r="E9" i="3"/>
  <c r="E10" i="3"/>
  <c r="F13" i="2"/>
  <c r="F14" i="2"/>
  <c r="E19" i="1"/>
  <c r="E20" i="1"/>
  <c r="AA10" i="7" l="1"/>
  <c r="AA11" i="7"/>
  <c r="AA19" i="7"/>
  <c r="AA20" i="7"/>
  <c r="H271" i="34"/>
  <c r="H273" i="34" s="1"/>
  <c r="G271" i="34"/>
  <c r="G273" i="34" s="1"/>
  <c r="F271" i="34"/>
  <c r="F273" i="34" s="1"/>
  <c r="E271" i="34"/>
  <c r="E273" i="34" s="1"/>
  <c r="D271" i="34"/>
  <c r="D273" i="34" s="1"/>
  <c r="G238" i="34"/>
  <c r="G240" i="34" s="1"/>
  <c r="F238" i="34"/>
  <c r="F240" i="34" s="1"/>
  <c r="E238" i="34"/>
  <c r="E240" i="34" s="1"/>
  <c r="D240" i="34"/>
  <c r="D199" i="34"/>
  <c r="E199" i="34"/>
  <c r="F199" i="34"/>
  <c r="G199" i="34"/>
  <c r="H199" i="34"/>
  <c r="G163" i="34"/>
  <c r="G165" i="34" s="1"/>
  <c r="F163" i="34"/>
  <c r="F165" i="34" s="1"/>
  <c r="E163" i="34"/>
  <c r="E165" i="34" s="1"/>
  <c r="D163" i="34"/>
  <c r="D165" i="34" s="1"/>
  <c r="G123" i="34"/>
  <c r="G125" i="34" s="1"/>
  <c r="F123" i="34"/>
  <c r="F125" i="34" s="1"/>
  <c r="E123" i="34"/>
  <c r="E125" i="34" s="1"/>
  <c r="D123" i="34"/>
  <c r="D125" i="34" s="1"/>
  <c r="G44" i="34"/>
  <c r="G46" i="34" s="1"/>
  <c r="F44" i="34"/>
  <c r="F46" i="34" s="1"/>
  <c r="E44" i="34"/>
  <c r="E46" i="34" s="1"/>
  <c r="D44" i="34"/>
  <c r="D46" i="34" s="1"/>
  <c r="D274" i="34" l="1"/>
  <c r="D275" i="34" s="1"/>
  <c r="D264" i="34"/>
  <c r="D241" i="34"/>
  <c r="D242" i="34" s="1"/>
  <c r="D166" i="34"/>
  <c r="D167" i="34" s="1"/>
  <c r="D126" i="34"/>
  <c r="D127" i="34" s="1"/>
  <c r="D47" i="34"/>
  <c r="D48" i="34" s="1"/>
  <c r="H454" i="34" l="1"/>
  <c r="G454" i="34"/>
  <c r="F454" i="34"/>
  <c r="E454" i="34"/>
  <c r="D454" i="34"/>
  <c r="G443" i="34"/>
  <c r="F443" i="34"/>
  <c r="E443" i="34"/>
  <c r="D443" i="34"/>
  <c r="H431" i="34"/>
  <c r="H433" i="34" s="1"/>
  <c r="G431" i="34"/>
  <c r="G433" i="34" s="1"/>
  <c r="F431" i="34"/>
  <c r="F433" i="34" s="1"/>
  <c r="E431" i="34"/>
  <c r="E433" i="34" s="1"/>
  <c r="G402" i="34"/>
  <c r="G404" i="34" s="1"/>
  <c r="F402" i="34"/>
  <c r="F404" i="34" s="1"/>
  <c r="E402" i="34"/>
  <c r="E404" i="34" s="1"/>
  <c r="D402" i="34"/>
  <c r="D404" i="34" s="1"/>
  <c r="G393" i="34"/>
  <c r="G395" i="34" s="1"/>
  <c r="F393" i="34"/>
  <c r="F395" i="34" s="1"/>
  <c r="E393" i="34"/>
  <c r="E395" i="34" s="1"/>
  <c r="D393" i="34"/>
  <c r="D395" i="34" s="1"/>
  <c r="G383" i="34"/>
  <c r="G385" i="34" s="1"/>
  <c r="F383" i="34"/>
  <c r="F385" i="34" s="1"/>
  <c r="E383" i="34"/>
  <c r="E385" i="34" s="1"/>
  <c r="D383" i="34"/>
  <c r="D385" i="34" s="1"/>
  <c r="G369" i="34"/>
  <c r="F369" i="34"/>
  <c r="E369" i="34"/>
  <c r="D369" i="34"/>
  <c r="G320" i="34"/>
  <c r="G322" i="34" s="1"/>
  <c r="F320" i="34"/>
  <c r="F322" i="34" s="1"/>
  <c r="E320" i="34"/>
  <c r="E322" i="34" s="1"/>
  <c r="D320" i="34"/>
  <c r="D322" i="34" s="1"/>
  <c r="G310" i="34"/>
  <c r="G312" i="34" s="1"/>
  <c r="F310" i="34"/>
  <c r="F312" i="34" s="1"/>
  <c r="E310" i="34"/>
  <c r="E312" i="34" s="1"/>
  <c r="D310" i="34"/>
  <c r="D312" i="34" s="1"/>
  <c r="H301" i="34"/>
  <c r="H303" i="34" s="1"/>
  <c r="G301" i="34"/>
  <c r="G303" i="34" s="1"/>
  <c r="F301" i="34"/>
  <c r="F303" i="34" s="1"/>
  <c r="E301" i="34"/>
  <c r="E303" i="34" s="1"/>
  <c r="D301" i="34"/>
  <c r="D303" i="34" s="1"/>
  <c r="H292" i="34"/>
  <c r="H294" i="34" s="1"/>
  <c r="G292" i="34"/>
  <c r="G294" i="34" s="1"/>
  <c r="F292" i="34"/>
  <c r="F294" i="34" s="1"/>
  <c r="E292" i="34"/>
  <c r="E294" i="34" s="1"/>
  <c r="D292" i="34"/>
  <c r="D294" i="34" s="1"/>
  <c r="H283" i="34"/>
  <c r="H285" i="34" s="1"/>
  <c r="G283" i="34"/>
  <c r="G285" i="34" s="1"/>
  <c r="F283" i="34"/>
  <c r="F285" i="34" s="1"/>
  <c r="E283" i="34"/>
  <c r="E285" i="34" s="1"/>
  <c r="D283" i="34"/>
  <c r="D285" i="34" s="1"/>
  <c r="G250" i="34"/>
  <c r="G252" i="34" s="1"/>
  <c r="F250" i="34"/>
  <c r="F252" i="34" s="1"/>
  <c r="E250" i="34"/>
  <c r="E252" i="34" s="1"/>
  <c r="D252" i="34"/>
  <c r="G225" i="34"/>
  <c r="G227" i="34" s="1"/>
  <c r="F225" i="34"/>
  <c r="F227" i="34" s="1"/>
  <c r="E225" i="34"/>
  <c r="E227" i="34" s="1"/>
  <c r="D225" i="34"/>
  <c r="D227" i="34" s="1"/>
  <c r="H215" i="34"/>
  <c r="H217" i="34" s="1"/>
  <c r="G215" i="34"/>
  <c r="G217" i="34" s="1"/>
  <c r="F215" i="34"/>
  <c r="F217" i="34" s="1"/>
  <c r="E215" i="34"/>
  <c r="E217" i="34" s="1"/>
  <c r="D215" i="34"/>
  <c r="D217" i="34" s="1"/>
  <c r="H201" i="34"/>
  <c r="G201" i="34"/>
  <c r="F201" i="34"/>
  <c r="E201" i="34"/>
  <c r="D201" i="34"/>
  <c r="G156" i="34"/>
  <c r="F156" i="34"/>
  <c r="E156" i="34"/>
  <c r="D156" i="34"/>
  <c r="G142" i="34"/>
  <c r="G144" i="34" s="1"/>
  <c r="F142" i="34"/>
  <c r="F144" i="34" s="1"/>
  <c r="E142" i="34"/>
  <c r="E144" i="34" s="1"/>
  <c r="D142" i="34"/>
  <c r="D144" i="34" s="1"/>
  <c r="G114" i="34"/>
  <c r="G116" i="34" s="1"/>
  <c r="F114" i="34"/>
  <c r="F116" i="34" s="1"/>
  <c r="E114" i="34"/>
  <c r="E116" i="34" s="1"/>
  <c r="D114" i="34"/>
  <c r="D116" i="34" s="1"/>
  <c r="G95" i="34"/>
  <c r="G97" i="34" s="1"/>
  <c r="F95" i="34"/>
  <c r="F97" i="34" s="1"/>
  <c r="E95" i="34"/>
  <c r="E97" i="34" s="1"/>
  <c r="D95" i="34"/>
  <c r="D97" i="34" s="1"/>
  <c r="G83" i="34"/>
  <c r="G85" i="34" s="1"/>
  <c r="F83" i="34"/>
  <c r="F85" i="34" s="1"/>
  <c r="E83" i="34"/>
  <c r="E85" i="34" s="1"/>
  <c r="D83" i="34"/>
  <c r="D85" i="34" s="1"/>
  <c r="G71" i="34"/>
  <c r="G73" i="34" s="1"/>
  <c r="F71" i="34"/>
  <c r="F73" i="34" s="1"/>
  <c r="E71" i="34"/>
  <c r="E73" i="34" s="1"/>
  <c r="G58" i="34"/>
  <c r="G60" i="34" s="1"/>
  <c r="F58" i="34"/>
  <c r="F60" i="34" s="1"/>
  <c r="E58" i="34"/>
  <c r="E60" i="34" s="1"/>
  <c r="D58" i="34"/>
  <c r="D60" i="34" s="1"/>
  <c r="G36" i="34"/>
  <c r="F36" i="34"/>
  <c r="E36" i="34"/>
  <c r="D36" i="34"/>
  <c r="H17" i="34"/>
  <c r="H19" i="34" s="1"/>
  <c r="G17" i="34"/>
  <c r="G19" i="34" s="1"/>
  <c r="F17" i="34"/>
  <c r="F19" i="34" s="1"/>
  <c r="E17" i="34"/>
  <c r="E19" i="34" s="1"/>
  <c r="D19" i="34"/>
  <c r="G5" i="34"/>
  <c r="G7" i="34" s="1"/>
  <c r="F5" i="34"/>
  <c r="F7" i="34" s="1"/>
  <c r="E5" i="34"/>
  <c r="E7" i="34" s="1"/>
  <c r="D5" i="34"/>
  <c r="D7" i="34" s="1"/>
  <c r="J148" i="30"/>
  <c r="I11" i="31" s="1"/>
  <c r="I148" i="30"/>
  <c r="H11" i="31" s="1"/>
  <c r="H148" i="30"/>
  <c r="G11" i="31" s="1"/>
  <c r="G148" i="30"/>
  <c r="F11" i="31" s="1"/>
  <c r="F148" i="30"/>
  <c r="E11" i="31" s="1"/>
  <c r="E148" i="30"/>
  <c r="D11" i="31" s="1"/>
  <c r="M34" i="32"/>
  <c r="M33" i="32"/>
  <c r="M32" i="32"/>
  <c r="M31" i="32"/>
  <c r="G34" i="32"/>
  <c r="G33" i="32"/>
  <c r="D405" i="34" l="1"/>
  <c r="D406" i="34" s="1"/>
  <c r="D444" i="34"/>
  <c r="D445" i="34" s="1"/>
  <c r="D86" i="34"/>
  <c r="D87" i="34" s="1"/>
  <c r="D61" i="34"/>
  <c r="D62" i="34" s="1"/>
  <c r="D98" i="34"/>
  <c r="D99" i="34" s="1"/>
  <c r="D117" i="34"/>
  <c r="D118" i="34" s="1"/>
  <c r="D145" i="34"/>
  <c r="D146" i="34" s="1"/>
  <c r="D157" i="34"/>
  <c r="D158" i="34" s="1"/>
  <c r="D202" i="34"/>
  <c r="D203" i="34" s="1"/>
  <c r="D218" i="34"/>
  <c r="D219" i="34" s="1"/>
  <c r="D228" i="34"/>
  <c r="D229" i="34" s="1"/>
  <c r="D253" i="34"/>
  <c r="D254" i="34" s="1"/>
  <c r="D286" i="34"/>
  <c r="D287" i="34" s="1"/>
  <c r="D295" i="34"/>
  <c r="D296" i="34" s="1"/>
  <c r="D304" i="34"/>
  <c r="D305" i="34" s="1"/>
  <c r="D313" i="34"/>
  <c r="D314" i="34" s="1"/>
  <c r="D323" i="34"/>
  <c r="D324" i="34" s="1"/>
  <c r="D370" i="34"/>
  <c r="D371" i="34" s="1"/>
  <c r="D386" i="34"/>
  <c r="D387" i="34" s="1"/>
  <c r="D396" i="34"/>
  <c r="D397" i="34" s="1"/>
  <c r="D434" i="34"/>
  <c r="D435" i="34" s="1"/>
  <c r="D455" i="34"/>
  <c r="D456" i="34" s="1"/>
  <c r="D37" i="34"/>
  <c r="D38" i="34" s="1"/>
  <c r="D20" i="34"/>
  <c r="D21" i="34" s="1"/>
  <c r="D8" i="34"/>
  <c r="D9" i="34" s="1"/>
  <c r="D74" i="34"/>
  <c r="D75" i="34" s="1"/>
  <c r="J224" i="30" l="1"/>
  <c r="I23" i="31" s="1"/>
  <c r="I224" i="30"/>
  <c r="H23" i="31" s="1"/>
  <c r="H224" i="30"/>
  <c r="G23" i="31" s="1"/>
  <c r="G224" i="30"/>
  <c r="F23" i="31" s="1"/>
  <c r="F224" i="30"/>
  <c r="E23" i="31" s="1"/>
  <c r="E224" i="30"/>
  <c r="D23" i="31" s="1"/>
  <c r="G218" i="30"/>
  <c r="F12" i="31" s="1"/>
  <c r="F218" i="30"/>
  <c r="E12" i="31" s="1"/>
  <c r="H218" i="30"/>
  <c r="G12" i="31" s="1"/>
  <c r="J213" i="30"/>
  <c r="I3" i="31" s="1"/>
  <c r="I213" i="30"/>
  <c r="H3" i="31" s="1"/>
  <c r="H213" i="30"/>
  <c r="G3" i="31" s="1"/>
  <c r="G213" i="30"/>
  <c r="F3" i="31" s="1"/>
  <c r="F213" i="30"/>
  <c r="E3" i="31" s="1"/>
  <c r="E213" i="30"/>
  <c r="D3" i="31" s="1"/>
  <c r="J207" i="30"/>
  <c r="I6" i="31" s="1"/>
  <c r="I207" i="30"/>
  <c r="H6" i="31" s="1"/>
  <c r="H207" i="30"/>
  <c r="G6" i="31" s="1"/>
  <c r="G207" i="30"/>
  <c r="F6" i="31" s="1"/>
  <c r="F207" i="30"/>
  <c r="E6" i="31" s="1"/>
  <c r="E207" i="30"/>
  <c r="D6" i="31" s="1"/>
  <c r="I201" i="30"/>
  <c r="H20" i="31" s="1"/>
  <c r="H201" i="30"/>
  <c r="G20" i="31" s="1"/>
  <c r="G201" i="30"/>
  <c r="F20" i="31" s="1"/>
  <c r="F201" i="30"/>
  <c r="E20" i="31" s="1"/>
  <c r="E201" i="30"/>
  <c r="D20" i="31" s="1"/>
  <c r="G195" i="30"/>
  <c r="F27" i="31" s="1"/>
  <c r="H195" i="30"/>
  <c r="G27" i="31" s="1"/>
  <c r="E195" i="30"/>
  <c r="D27" i="31" s="1"/>
  <c r="H190" i="30"/>
  <c r="G18" i="31" s="1"/>
  <c r="G190" i="30"/>
  <c r="F18" i="31" s="1"/>
  <c r="F190" i="30"/>
  <c r="E18" i="31" s="1"/>
  <c r="H143" i="30"/>
  <c r="G5" i="31" s="1"/>
  <c r="G143" i="30"/>
  <c r="F5" i="31" s="1"/>
  <c r="E138" i="30"/>
  <c r="D25" i="31" s="1"/>
  <c r="J138" i="30"/>
  <c r="I25" i="31" s="1"/>
  <c r="I138" i="30"/>
  <c r="H25" i="31" s="1"/>
  <c r="H138" i="30"/>
  <c r="G25" i="31" s="1"/>
  <c r="G138" i="30"/>
  <c r="F25" i="31" s="1"/>
  <c r="F138" i="30"/>
  <c r="E25" i="31" s="1"/>
  <c r="I102" i="30"/>
  <c r="H7" i="31" s="1"/>
  <c r="H102" i="30"/>
  <c r="G7" i="31" s="1"/>
  <c r="G102" i="30"/>
  <c r="F7" i="31" s="1"/>
  <c r="F102" i="30"/>
  <c r="E7" i="31" s="1"/>
  <c r="E102" i="30"/>
  <c r="D7" i="31" s="1"/>
  <c r="I96" i="30"/>
  <c r="H17" i="31" s="1"/>
  <c r="H96" i="30"/>
  <c r="G17" i="31" s="1"/>
  <c r="G96" i="30"/>
  <c r="F17" i="31" s="1"/>
  <c r="F96" i="30"/>
  <c r="E17" i="31" s="1"/>
  <c r="E96" i="30"/>
  <c r="D17" i="31" s="1"/>
  <c r="J90" i="30"/>
  <c r="I19" i="31" s="1"/>
  <c r="I90" i="30"/>
  <c r="H19" i="31" s="1"/>
  <c r="F90" i="30"/>
  <c r="E19" i="31" s="1"/>
  <c r="G90" i="30"/>
  <c r="F19" i="31" s="1"/>
  <c r="H90" i="30"/>
  <c r="G19" i="31" s="1"/>
  <c r="E90" i="30"/>
  <c r="D19" i="31" s="1"/>
  <c r="J58" i="30"/>
  <c r="I10" i="31" s="1"/>
  <c r="I58" i="30"/>
  <c r="H10" i="31" s="1"/>
  <c r="H5" i="30"/>
  <c r="G22" i="31" s="1"/>
  <c r="I5" i="30"/>
  <c r="H22" i="31" s="1"/>
  <c r="J5" i="30"/>
  <c r="I22" i="31" s="1"/>
  <c r="G5" i="30"/>
  <c r="F22" i="31" s="1"/>
  <c r="F5" i="30"/>
  <c r="E22" i="31" s="1"/>
  <c r="E5" i="30"/>
  <c r="D22" i="31" s="1"/>
  <c r="E218" i="30" l="1"/>
  <c r="D12" i="31" s="1"/>
  <c r="J218" i="30"/>
  <c r="I12" i="31" s="1"/>
  <c r="I218" i="30"/>
  <c r="H12" i="31" s="1"/>
  <c r="J195" i="30"/>
  <c r="I27" i="31" s="1"/>
  <c r="I195" i="30"/>
  <c r="H27" i="31" s="1"/>
  <c r="J190" i="30"/>
  <c r="I18" i="31" s="1"/>
  <c r="E190" i="30"/>
  <c r="D18" i="31" s="1"/>
  <c r="J143" i="30"/>
  <c r="I5" i="31" s="1"/>
  <c r="E143" i="30"/>
  <c r="D5" i="31" s="1"/>
  <c r="I190" i="30" l="1"/>
  <c r="H18" i="31" s="1"/>
  <c r="I143" i="30"/>
  <c r="H5" i="31" s="1"/>
  <c r="E3" i="19" l="1"/>
  <c r="E33" i="14"/>
  <c r="E9" i="14" l="1"/>
  <c r="E93" i="14" l="1"/>
  <c r="E69" i="14"/>
  <c r="J127" i="8"/>
  <c r="E87" i="14"/>
  <c r="J52" i="8"/>
  <c r="E89" i="14"/>
  <c r="J84" i="8"/>
  <c r="E5" i="14"/>
  <c r="J27" i="8"/>
  <c r="E7" i="14"/>
  <c r="J109" i="8"/>
  <c r="E107" i="14"/>
  <c r="J100" i="8"/>
  <c r="E39" i="14"/>
  <c r="J7" i="8"/>
  <c r="E88" i="14"/>
  <c r="J99" i="8"/>
  <c r="E57" i="14"/>
  <c r="J18" i="8"/>
  <c r="E62" i="14"/>
  <c r="J34" i="8"/>
  <c r="E4" i="14"/>
  <c r="J49" i="8"/>
  <c r="E71" i="14"/>
  <c r="J98" i="8"/>
  <c r="E55" i="14"/>
  <c r="J115" i="8"/>
  <c r="E99" i="14"/>
  <c r="J76" i="8"/>
  <c r="J44" i="8"/>
  <c r="E6" i="14"/>
  <c r="J88" i="8"/>
  <c r="E108" i="14"/>
  <c r="J114" i="8"/>
  <c r="E21" i="14"/>
  <c r="J101" i="8"/>
  <c r="E104" i="14"/>
  <c r="J93" i="8"/>
  <c r="E14" i="14"/>
  <c r="J125" i="8"/>
  <c r="E22" i="14"/>
  <c r="J24" i="8"/>
  <c r="E84" i="14"/>
  <c r="J71" i="8"/>
  <c r="E103" i="14"/>
  <c r="J86" i="8"/>
  <c r="E75" i="14"/>
  <c r="J68" i="8"/>
  <c r="E25" i="14"/>
  <c r="J58" i="8"/>
  <c r="E27" i="14"/>
  <c r="J107" i="8"/>
  <c r="E51" i="14"/>
  <c r="J16" i="8"/>
  <c r="E102" i="14"/>
  <c r="J81" i="8"/>
  <c r="E50" i="14"/>
  <c r="J21" i="8"/>
  <c r="E112" i="14"/>
  <c r="J74" i="8"/>
  <c r="E80" i="14"/>
  <c r="J124" i="8"/>
  <c r="E109" i="14"/>
  <c r="J80" i="8"/>
  <c r="E95" i="14"/>
  <c r="J119" i="8"/>
  <c r="E29" i="14"/>
  <c r="J5" i="8"/>
  <c r="E16" i="14"/>
  <c r="J56" i="8"/>
  <c r="E86" i="14"/>
  <c r="J60" i="8"/>
  <c r="E70" i="14"/>
  <c r="J65" i="8"/>
  <c r="E19" i="14"/>
  <c r="J46" i="8"/>
  <c r="E115" i="14"/>
  <c r="J102" i="8"/>
  <c r="E118" i="14"/>
  <c r="J113" i="8"/>
  <c r="E92" i="14"/>
  <c r="J15" i="8"/>
  <c r="E98" i="14"/>
  <c r="J19" i="8"/>
  <c r="E123" i="14"/>
  <c r="J51" i="8"/>
  <c r="E90" i="14"/>
  <c r="J106" i="8"/>
  <c r="E41" i="14"/>
  <c r="J70" i="8"/>
  <c r="E59" i="14"/>
  <c r="J75" i="8"/>
  <c r="E96" i="14"/>
  <c r="J35" i="8"/>
  <c r="E73" i="14"/>
  <c r="J96" i="8"/>
  <c r="E35" i="14"/>
  <c r="J48" i="8"/>
  <c r="E47" i="14"/>
  <c r="J32" i="8"/>
  <c r="E54" i="14"/>
  <c r="J103" i="8"/>
  <c r="E26" i="14"/>
  <c r="J12" i="8"/>
  <c r="E110" i="14"/>
  <c r="J91" i="8"/>
  <c r="E24" i="14"/>
  <c r="J40" i="8"/>
  <c r="E56" i="14"/>
  <c r="J28" i="8"/>
  <c r="E44" i="14"/>
  <c r="J117" i="8"/>
  <c r="E79" i="14"/>
  <c r="J62" i="8"/>
  <c r="E66" i="14"/>
  <c r="J20" i="8"/>
  <c r="E58" i="14"/>
  <c r="J82" i="8"/>
  <c r="E113" i="14"/>
  <c r="J26" i="8"/>
  <c r="E105" i="14"/>
  <c r="J47" i="8"/>
  <c r="E114" i="14"/>
  <c r="J8" i="8"/>
  <c r="E111" i="14"/>
  <c r="J92" i="8"/>
  <c r="E12" i="14"/>
  <c r="J120" i="8"/>
  <c r="E65" i="14"/>
  <c r="J17" i="8"/>
  <c r="E20" i="14"/>
  <c r="J45" i="8"/>
  <c r="E18" i="14"/>
  <c r="J112" i="8"/>
  <c r="E117" i="14"/>
  <c r="J69" i="8"/>
  <c r="E124" i="14"/>
  <c r="J72" i="8"/>
  <c r="E67" i="14"/>
  <c r="J89" i="8"/>
  <c r="E125" i="14"/>
  <c r="J61" i="8"/>
  <c r="E8" i="14"/>
  <c r="J77" i="8"/>
  <c r="E31" i="14"/>
  <c r="J11" i="8"/>
  <c r="E3" i="14"/>
  <c r="J122" i="8"/>
  <c r="E15" i="14"/>
  <c r="J63" i="8"/>
  <c r="E101" i="14"/>
  <c r="J57" i="8"/>
  <c r="E53" i="14"/>
  <c r="J105" i="8"/>
  <c r="E48" i="14"/>
  <c r="J53" i="8"/>
  <c r="E30" i="14"/>
  <c r="J111" i="8"/>
  <c r="E106" i="14"/>
  <c r="J6" i="8"/>
  <c r="E72" i="14"/>
  <c r="J73" i="8"/>
  <c r="E43" i="14"/>
  <c r="J10" i="8"/>
  <c r="E64" i="14"/>
  <c r="J4" i="8"/>
  <c r="E78" i="14"/>
  <c r="J118" i="8"/>
  <c r="E13" i="14"/>
  <c r="J9" i="8"/>
  <c r="E94" i="14"/>
  <c r="J94" i="8"/>
  <c r="E76" i="14"/>
  <c r="J108" i="8"/>
  <c r="E74" i="14"/>
  <c r="J104" i="8"/>
  <c r="E91" i="14"/>
  <c r="J36" i="8"/>
  <c r="E68" i="14"/>
  <c r="J33" i="8"/>
  <c r="J54" i="8"/>
  <c r="E46" i="14"/>
  <c r="J85" i="8"/>
  <c r="E61" i="14"/>
  <c r="J41" i="8"/>
  <c r="E116" i="14"/>
  <c r="J14" i="8"/>
  <c r="E100" i="14"/>
  <c r="J59" i="8"/>
  <c r="E85" i="14"/>
  <c r="J95" i="8"/>
  <c r="E63" i="14"/>
  <c r="J23" i="8"/>
  <c r="E34" i="14"/>
  <c r="J83" i="8"/>
  <c r="J22" i="8"/>
  <c r="J121" i="8" l="1"/>
  <c r="DL13" i="2" l="1"/>
  <c r="DL14" i="2"/>
  <c r="CD13" i="2" l="1"/>
  <c r="CD14" i="2"/>
  <c r="C20" i="1" l="1"/>
  <c r="DM8" i="5"/>
  <c r="DM9" i="5"/>
  <c r="BH19" i="1" l="1"/>
  <c r="BH20" i="1"/>
  <c r="AG9" i="3"/>
  <c r="AG10" i="3"/>
  <c r="AH13" i="2"/>
  <c r="AH14" i="2"/>
  <c r="DO19" i="1"/>
  <c r="DO20" i="1"/>
  <c r="AG19" i="1"/>
  <c r="AG20" i="1"/>
  <c r="DR8" i="5"/>
  <c r="DR9" i="5"/>
  <c r="DR9" i="3"/>
  <c r="DR10" i="3"/>
  <c r="DS13" i="2"/>
  <c r="DS14" i="2"/>
  <c r="DR19" i="1"/>
  <c r="DR20" i="1"/>
  <c r="DO8" i="5"/>
  <c r="DO9" i="5"/>
  <c r="DO9" i="3"/>
  <c r="DO10" i="3"/>
  <c r="DP13" i="2"/>
  <c r="DP14" i="2"/>
  <c r="DN8" i="5"/>
  <c r="DN9" i="5"/>
  <c r="DN9" i="3"/>
  <c r="DN10" i="3"/>
  <c r="DN19" i="1"/>
  <c r="DN20" i="1"/>
  <c r="X19" i="7"/>
  <c r="X20" i="7"/>
  <c r="X10" i="7"/>
  <c r="X11" i="7"/>
  <c r="DJ9" i="3"/>
  <c r="DJ10" i="3"/>
  <c r="DK13" i="2"/>
  <c r="DK14" i="2"/>
  <c r="DF8" i="5"/>
  <c r="DF9" i="5"/>
  <c r="DF9" i="3"/>
  <c r="DF10" i="3"/>
  <c r="DF19" i="1"/>
  <c r="DF20" i="1"/>
  <c r="DE8" i="5"/>
  <c r="DE9" i="5"/>
  <c r="DE9" i="3"/>
  <c r="DE10" i="3"/>
  <c r="DF13" i="2"/>
  <c r="DF14" i="2"/>
  <c r="DE19" i="1"/>
  <c r="DE20" i="1"/>
  <c r="DA8" i="5"/>
  <c r="DA9" i="5"/>
  <c r="DA9" i="3"/>
  <c r="DA10" i="3"/>
  <c r="DB13" i="2"/>
  <c r="DB14" i="2"/>
  <c r="DA19" i="1"/>
  <c r="DA20" i="1"/>
  <c r="CX8" i="5"/>
  <c r="CX9" i="5"/>
  <c r="CX9" i="3"/>
  <c r="CX10" i="3"/>
  <c r="CY13" i="2"/>
  <c r="CY14" i="2"/>
  <c r="CX19" i="1"/>
  <c r="CX20" i="1"/>
  <c r="CW8" i="5"/>
  <c r="CW9" i="5"/>
  <c r="CW9" i="3"/>
  <c r="CW10" i="3"/>
  <c r="CX13" i="2"/>
  <c r="CX14" i="2"/>
  <c r="CW19" i="1"/>
  <c r="CW20" i="1"/>
  <c r="CQ8" i="5"/>
  <c r="CQ9" i="5"/>
  <c r="CQ9" i="3"/>
  <c r="CQ10" i="3"/>
  <c r="CR13" i="2"/>
  <c r="CR14" i="2"/>
  <c r="CQ19" i="1"/>
  <c r="CQ20" i="1"/>
  <c r="CO8" i="5"/>
  <c r="CO9" i="5"/>
  <c r="CO9" i="3"/>
  <c r="CO10" i="3"/>
  <c r="CP13" i="2"/>
  <c r="CP14" i="2"/>
  <c r="CM8" i="5"/>
  <c r="CM9" i="5"/>
  <c r="CM9" i="3"/>
  <c r="CM10" i="3"/>
  <c r="CM19" i="1"/>
  <c r="CM20" i="1"/>
  <c r="CK8" i="5"/>
  <c r="CK9" i="5"/>
  <c r="V10" i="7"/>
  <c r="V11" i="7"/>
  <c r="O10" i="7"/>
  <c r="O11" i="7"/>
  <c r="CK9" i="3"/>
  <c r="CK10" i="3"/>
  <c r="CL13" i="2"/>
  <c r="CL14" i="2"/>
  <c r="CK19" i="1"/>
  <c r="CK20" i="1"/>
  <c r="CH8" i="5"/>
  <c r="CH9" i="5"/>
  <c r="AL65" i="7"/>
  <c r="AL64" i="7"/>
  <c r="AL55" i="7"/>
  <c r="AL56" i="7"/>
  <c r="AL47" i="7"/>
  <c r="AL46" i="7"/>
  <c r="AL37" i="7"/>
  <c r="AL38" i="7"/>
  <c r="AL28" i="7"/>
  <c r="AL29" i="7"/>
  <c r="AL19" i="7"/>
  <c r="AL20" i="7"/>
  <c r="AL10" i="7"/>
  <c r="AL11" i="7"/>
  <c r="CH9" i="3"/>
  <c r="CH10" i="3"/>
  <c r="CI13" i="2"/>
  <c r="CI14" i="2"/>
  <c r="CH19" i="1"/>
  <c r="CH20" i="1"/>
  <c r="CF9" i="6"/>
  <c r="CF8" i="6"/>
  <c r="CF8" i="5"/>
  <c r="CF9" i="5"/>
  <c r="AN127" i="7"/>
  <c r="AN128" i="7"/>
  <c r="AN118" i="7"/>
  <c r="AN119" i="7"/>
  <c r="AN109" i="7"/>
  <c r="AN110" i="7"/>
  <c r="AN100" i="7"/>
  <c r="AN101" i="7"/>
  <c r="AN91" i="7"/>
  <c r="AN92" i="7"/>
  <c r="AN73" i="7"/>
  <c r="AN74" i="7"/>
  <c r="AN82" i="7"/>
  <c r="AN83" i="7"/>
  <c r="AN64" i="7"/>
  <c r="AN65" i="7"/>
  <c r="AN55" i="7"/>
  <c r="AN56" i="7"/>
  <c r="AN46" i="7"/>
  <c r="AN47" i="7"/>
  <c r="AN37" i="7"/>
  <c r="AN38" i="7"/>
  <c r="AN28" i="7"/>
  <c r="AN29" i="7"/>
  <c r="AN19" i="7"/>
  <c r="AN20" i="7"/>
  <c r="AN10" i="7"/>
  <c r="AN11" i="7"/>
  <c r="CF9" i="3"/>
  <c r="CF10" i="3"/>
  <c r="CG13" i="2"/>
  <c r="CG14" i="2"/>
  <c r="CH13" i="2"/>
  <c r="CH14" i="2"/>
  <c r="CF19" i="1"/>
  <c r="CF20" i="1"/>
  <c r="CD8" i="5"/>
  <c r="CD9" i="5"/>
  <c r="CD9" i="3"/>
  <c r="CD10" i="3"/>
  <c r="CD19" i="1"/>
  <c r="CD20" i="1"/>
  <c r="BR8" i="5"/>
  <c r="BR9" i="5"/>
  <c r="BR9" i="3"/>
  <c r="BR10" i="3"/>
  <c r="BS13" i="2"/>
  <c r="BS14" i="2"/>
  <c r="BR19" i="1"/>
  <c r="BR20" i="1"/>
  <c r="BQ8" i="6"/>
  <c r="BQ9" i="6"/>
  <c r="BQ9" i="3"/>
  <c r="BQ10" i="3"/>
  <c r="BR13" i="2"/>
  <c r="BR14" i="2"/>
  <c r="BG8" i="5"/>
  <c r="BG9" i="5"/>
  <c r="R19" i="7"/>
  <c r="R20" i="7"/>
  <c r="R10" i="7"/>
  <c r="R11" i="7"/>
  <c r="BG9" i="3"/>
  <c r="BG10" i="3"/>
  <c r="BH13" i="2"/>
  <c r="BH14" i="2"/>
  <c r="AW8" i="5" l="1"/>
  <c r="AW9" i="5"/>
  <c r="AO245" i="7"/>
  <c r="AO244" i="7"/>
  <c r="AO236" i="7"/>
  <c r="AO235" i="7"/>
  <c r="AO227" i="7"/>
  <c r="AO226" i="7"/>
  <c r="AO218" i="7"/>
  <c r="AO217" i="7"/>
  <c r="AO209" i="7"/>
  <c r="AO208" i="7"/>
  <c r="AO200" i="7"/>
  <c r="AO199" i="7"/>
  <c r="AO191" i="7"/>
  <c r="AO190" i="7"/>
  <c r="AO182" i="7"/>
  <c r="AO181" i="7"/>
  <c r="AO173" i="7"/>
  <c r="AO172" i="7"/>
  <c r="AO164" i="7"/>
  <c r="AO163" i="7"/>
  <c r="AO155" i="7"/>
  <c r="AO154" i="7"/>
  <c r="AO146" i="7"/>
  <c r="AO145" i="7"/>
  <c r="AO137" i="7"/>
  <c r="AO136" i="7"/>
  <c r="AO128" i="7"/>
  <c r="AO127" i="7"/>
  <c r="AO110" i="7"/>
  <c r="AO109" i="7"/>
  <c r="AO101" i="7"/>
  <c r="AO100" i="7"/>
  <c r="AO92" i="7"/>
  <c r="AO91" i="7"/>
  <c r="AO83" i="7"/>
  <c r="AO82" i="7"/>
  <c r="AO37" i="7"/>
  <c r="AO38" i="7"/>
  <c r="AK74" i="7"/>
  <c r="AK73" i="7"/>
  <c r="AK65" i="7"/>
  <c r="AK64" i="7"/>
  <c r="AK56" i="7"/>
  <c r="AK55" i="7"/>
  <c r="AK47" i="7"/>
  <c r="AK46" i="7"/>
  <c r="AK38" i="7"/>
  <c r="AK37" i="7"/>
  <c r="AK29" i="7"/>
  <c r="AK28" i="7"/>
  <c r="AK20" i="7"/>
  <c r="AK19" i="7"/>
  <c r="AK11" i="7"/>
  <c r="AK10" i="7"/>
  <c r="AW9" i="3"/>
  <c r="AW10" i="3"/>
  <c r="AX13" i="2"/>
  <c r="AX14" i="2"/>
  <c r="AW19" i="1"/>
  <c r="AW20" i="1"/>
  <c r="AP9" i="3"/>
  <c r="AP10" i="3"/>
  <c r="AQ13" i="2"/>
  <c r="AQ14" i="2"/>
  <c r="AN8" i="6"/>
  <c r="AN9" i="6"/>
  <c r="AN8" i="5"/>
  <c r="AN9" i="5"/>
  <c r="AN9" i="3"/>
  <c r="AN10" i="3"/>
  <c r="AO13" i="2"/>
  <c r="AO14" i="2"/>
  <c r="AM9" i="3"/>
  <c r="AM10" i="3"/>
  <c r="AN13" i="2"/>
  <c r="AN14" i="2"/>
  <c r="AM19" i="1"/>
  <c r="AM20" i="1"/>
  <c r="AK8" i="5" l="1"/>
  <c r="AK9" i="5"/>
  <c r="Q19" i="7"/>
  <c r="Q20" i="7"/>
  <c r="Q10" i="7"/>
  <c r="Q11" i="7"/>
  <c r="AK9" i="3"/>
  <c r="AK10" i="3"/>
  <c r="AL13" i="2"/>
  <c r="AL14" i="2"/>
  <c r="J8" i="5" l="1"/>
  <c r="J9" i="5"/>
  <c r="J9" i="3"/>
  <c r="J10" i="3"/>
  <c r="J19" i="1"/>
  <c r="J20" i="1"/>
  <c r="I8" i="5"/>
  <c r="I9" i="5"/>
  <c r="I9" i="3"/>
  <c r="I10" i="3"/>
  <c r="J13" i="2"/>
  <c r="J14" i="2"/>
  <c r="I19" i="1"/>
  <c r="I20" i="1"/>
  <c r="H8" i="6"/>
  <c r="H9" i="6"/>
  <c r="H8" i="5"/>
  <c r="H9" i="5"/>
  <c r="AM73" i="7"/>
  <c r="AM74" i="7"/>
  <c r="AM64" i="7"/>
  <c r="AM65" i="7"/>
  <c r="AM55" i="7"/>
  <c r="AM56" i="7"/>
  <c r="AM46" i="7"/>
  <c r="AM47" i="7"/>
  <c r="AM37" i="7"/>
  <c r="AM38" i="7"/>
  <c r="AM28" i="7"/>
  <c r="AM29" i="7"/>
  <c r="AM19" i="7"/>
  <c r="AM20" i="7"/>
  <c r="AM10" i="7"/>
  <c r="AM11" i="7"/>
  <c r="H9" i="3"/>
  <c r="H10" i="3"/>
  <c r="I13" i="2"/>
  <c r="I14" i="2"/>
  <c r="H19" i="1"/>
  <c r="H20" i="1"/>
  <c r="G8" i="5"/>
  <c r="G9" i="5"/>
  <c r="AB37" i="7"/>
  <c r="AB38" i="7"/>
  <c r="AB28" i="7"/>
  <c r="AB29" i="7"/>
  <c r="AB19" i="7"/>
  <c r="AB20" i="7"/>
  <c r="AB10" i="7"/>
  <c r="AB11" i="7"/>
  <c r="G9" i="3"/>
  <c r="G10" i="3"/>
  <c r="H13" i="2"/>
  <c r="H14" i="2"/>
  <c r="G19" i="1"/>
  <c r="G20" i="1"/>
  <c r="DT8" i="6"/>
  <c r="DT9" i="6"/>
  <c r="DU8" i="5"/>
  <c r="DU9" i="5"/>
  <c r="DM9" i="3"/>
  <c r="DM10" i="3"/>
  <c r="DM19" i="1"/>
  <c r="DM20" i="1"/>
  <c r="DK8" i="5"/>
  <c r="DK9" i="5"/>
  <c r="DK9" i="3"/>
  <c r="DK10" i="3"/>
  <c r="DK19" i="1"/>
  <c r="DK20" i="1"/>
  <c r="DH8" i="5"/>
  <c r="DH9" i="5"/>
  <c r="DH9" i="3"/>
  <c r="DH10" i="3"/>
  <c r="DI13" i="2"/>
  <c r="DI14" i="2"/>
  <c r="DH19" i="1"/>
  <c r="DH20" i="1"/>
  <c r="CN9" i="3"/>
  <c r="CN10" i="3"/>
  <c r="CC8" i="5"/>
  <c r="CC9" i="5"/>
  <c r="CC9" i="3"/>
  <c r="CC10" i="3"/>
  <c r="CC19" i="1"/>
  <c r="CC20" i="1"/>
  <c r="CA8" i="5"/>
  <c r="CA9" i="5"/>
  <c r="CA9" i="3"/>
  <c r="CA10" i="3"/>
  <c r="CB13" i="2"/>
  <c r="CB14" i="2"/>
  <c r="CA19" i="1"/>
  <c r="CA20" i="1"/>
  <c r="BZ8" i="5"/>
  <c r="BZ9" i="5"/>
  <c r="J10" i="7"/>
  <c r="J11" i="7"/>
  <c r="BZ9" i="3"/>
  <c r="BZ10" i="3"/>
  <c r="BZ19" i="1"/>
  <c r="BZ20" i="1"/>
  <c r="BW8" i="5"/>
  <c r="BW9" i="5"/>
  <c r="I10" i="7"/>
  <c r="I11" i="7"/>
  <c r="BW9" i="3"/>
  <c r="BW10" i="3"/>
  <c r="BX13" i="2"/>
  <c r="BX14" i="2"/>
  <c r="BW19" i="1"/>
  <c r="BW20" i="1"/>
  <c r="BK8" i="5"/>
  <c r="BK9" i="5"/>
  <c r="BK9" i="3"/>
  <c r="BK10" i="3"/>
  <c r="BK19" i="1"/>
  <c r="BK20" i="1"/>
  <c r="BI8" i="5"/>
  <c r="BI9" i="5"/>
  <c r="AF37" i="7"/>
  <c r="AF38" i="7"/>
  <c r="AF28" i="7"/>
  <c r="AF29" i="7"/>
  <c r="AF19" i="7"/>
  <c r="AF20" i="7"/>
  <c r="AF10" i="7"/>
  <c r="AF11" i="7"/>
  <c r="BI9" i="3"/>
  <c r="BI10" i="3"/>
  <c r="BJ13" i="2"/>
  <c r="BJ14" i="2"/>
  <c r="BC8" i="5"/>
  <c r="BC9" i="5"/>
  <c r="BC9" i="3"/>
  <c r="BC10" i="3"/>
  <c r="BD13" i="2"/>
  <c r="BD14" i="2"/>
  <c r="BC19" i="1"/>
  <c r="BC20" i="1"/>
  <c r="AR8" i="5"/>
  <c r="AR9" i="5"/>
  <c r="AR9" i="3"/>
  <c r="AR10" i="3"/>
  <c r="AS13" i="2"/>
  <c r="AS14" i="2"/>
  <c r="AR19" i="1"/>
  <c r="AR20" i="1"/>
  <c r="AE8" i="5"/>
  <c r="AE9" i="5"/>
  <c r="AE9" i="3"/>
  <c r="AE10" i="3"/>
  <c r="AB8" i="6"/>
  <c r="AB9" i="6"/>
  <c r="AB8" i="5"/>
  <c r="AB9" i="5"/>
  <c r="AB9" i="3"/>
  <c r="AB10" i="3"/>
  <c r="AC13" i="2"/>
  <c r="AC14" i="2"/>
  <c r="AB19" i="1"/>
  <c r="AB20" i="1"/>
  <c r="Y8" i="5"/>
  <c r="Y9" i="5"/>
  <c r="Y9" i="3"/>
  <c r="Y10" i="3"/>
  <c r="Z13" i="2"/>
  <c r="Z14" i="2"/>
  <c r="Y19" i="1"/>
  <c r="Y20" i="1"/>
  <c r="W8" i="5"/>
  <c r="W9" i="5"/>
  <c r="W9" i="3"/>
  <c r="W10" i="3"/>
  <c r="X13" i="2"/>
  <c r="X14" i="2"/>
  <c r="W19" i="1"/>
  <c r="W20" i="1"/>
  <c r="N8" i="5"/>
  <c r="N9" i="5"/>
  <c r="N9" i="3"/>
  <c r="N10" i="3"/>
  <c r="O13" i="2"/>
  <c r="O14" i="2"/>
  <c r="N19" i="1"/>
  <c r="N20" i="1"/>
  <c r="M8" i="5"/>
  <c r="M9" i="5"/>
  <c r="M9" i="3"/>
  <c r="M10" i="3"/>
  <c r="N13" i="2"/>
  <c r="N14" i="2"/>
  <c r="M19" i="1"/>
  <c r="M20" i="1"/>
  <c r="C8" i="6"/>
  <c r="C9" i="6"/>
  <c r="C8" i="5" l="1"/>
  <c r="C9" i="5"/>
  <c r="C9" i="3"/>
  <c r="C10" i="3"/>
  <c r="E13" i="2"/>
  <c r="E14" i="2"/>
  <c r="C19" i="1"/>
  <c r="D19" i="1"/>
  <c r="D20" i="1"/>
  <c r="S8" i="5"/>
  <c r="S9" i="5"/>
  <c r="AH46" i="7"/>
  <c r="AH47" i="7"/>
  <c r="AH37" i="7"/>
  <c r="AH38" i="7"/>
  <c r="AH28" i="7"/>
  <c r="AH29" i="7"/>
  <c r="AH19" i="7"/>
  <c r="AH20" i="7"/>
  <c r="AH10" i="7"/>
  <c r="AH11" i="7"/>
  <c r="S9" i="3"/>
  <c r="S10" i="3"/>
  <c r="T13" i="2"/>
  <c r="T14" i="2"/>
  <c r="S19" i="1"/>
  <c r="S20" i="1"/>
  <c r="DG9" i="6"/>
  <c r="DG8" i="6"/>
  <c r="DG8" i="5"/>
  <c r="DG9" i="5"/>
  <c r="DC9" i="5"/>
  <c r="DG9" i="3"/>
  <c r="DG10" i="3"/>
  <c r="DH13" i="2"/>
  <c r="DH14" i="2"/>
  <c r="DG19" i="1"/>
  <c r="DG20" i="1"/>
  <c r="X8" i="5"/>
  <c r="X9" i="5"/>
  <c r="AD37" i="7"/>
  <c r="AD38" i="7"/>
  <c r="AD28" i="7"/>
  <c r="AD29" i="7"/>
  <c r="AD19" i="7"/>
  <c r="AD20" i="7"/>
  <c r="AD10" i="7"/>
  <c r="AD11" i="7"/>
  <c r="X9" i="3"/>
  <c r="X10" i="3"/>
  <c r="Y13" i="2"/>
  <c r="Y14" i="2"/>
  <c r="X19" i="1"/>
  <c r="X20" i="1"/>
  <c r="BX9" i="6"/>
  <c r="BX8" i="6"/>
  <c r="BX8" i="5"/>
  <c r="BX9" i="5"/>
  <c r="BX9" i="3"/>
  <c r="BX10" i="3"/>
  <c r="BY13" i="2"/>
  <c r="BY14" i="2"/>
  <c r="BX19" i="1"/>
  <c r="BX20" i="1"/>
  <c r="Z8" i="5"/>
  <c r="Z9" i="5"/>
  <c r="P19" i="7"/>
  <c r="P20" i="7"/>
  <c r="P10" i="7"/>
  <c r="P11" i="7"/>
  <c r="Z9" i="3"/>
  <c r="Z10" i="3"/>
  <c r="AA13" i="2"/>
  <c r="AA14" i="2"/>
  <c r="Z19" i="1"/>
  <c r="Z20" i="1"/>
  <c r="T8" i="5"/>
  <c r="T9" i="5"/>
  <c r="AC37" i="7"/>
  <c r="AC38" i="7"/>
  <c r="AC28" i="7"/>
  <c r="AC29" i="7"/>
  <c r="AC19" i="7"/>
  <c r="AC20" i="7"/>
  <c r="AC10" i="7"/>
  <c r="AC11" i="7"/>
  <c r="T9" i="3"/>
  <c r="T10" i="3"/>
  <c r="U13" i="2"/>
  <c r="U14" i="2"/>
  <c r="T19" i="1"/>
  <c r="T20" i="1"/>
  <c r="U8" i="5"/>
  <c r="U9" i="5"/>
  <c r="U9" i="3"/>
  <c r="U10" i="3"/>
  <c r="V13" i="2"/>
  <c r="V14" i="2"/>
  <c r="U19" i="1"/>
  <c r="U20" i="1"/>
  <c r="CU8" i="5"/>
  <c r="CU9" i="5"/>
  <c r="CU9" i="3"/>
  <c r="CU10" i="3"/>
  <c r="CV13" i="2"/>
  <c r="CV14" i="2"/>
  <c r="CU19" i="1"/>
  <c r="CU20" i="1"/>
  <c r="R8" i="6"/>
  <c r="R9" i="6"/>
  <c r="AJ55" i="7"/>
  <c r="AJ56" i="7"/>
  <c r="AJ46" i="7"/>
  <c r="AJ47" i="7"/>
  <c r="AJ37" i="7"/>
  <c r="AJ38" i="7"/>
  <c r="AJ28" i="7"/>
  <c r="AO28" i="7"/>
  <c r="AJ29" i="7"/>
  <c r="AO29" i="7"/>
  <c r="AJ19" i="7"/>
  <c r="AJ20" i="7"/>
  <c r="AJ10" i="7"/>
  <c r="AJ11" i="7"/>
  <c r="R9" i="3"/>
  <c r="R10" i="3"/>
  <c r="S13" i="2"/>
  <c r="S14" i="2"/>
  <c r="R19" i="1"/>
  <c r="R20" i="1"/>
  <c r="AF9" i="6"/>
  <c r="AF8" i="6"/>
  <c r="AF8" i="5"/>
  <c r="AF9" i="5"/>
  <c r="AF9" i="3"/>
  <c r="AF10" i="3"/>
  <c r="AF19" i="1"/>
  <c r="AF20" i="1"/>
  <c r="BE8" i="5"/>
  <c r="BE9" i="5"/>
  <c r="BF8" i="5"/>
  <c r="BF9" i="5"/>
  <c r="AO74" i="7"/>
  <c r="AO73" i="7"/>
  <c r="AO65" i="7"/>
  <c r="AO64" i="7"/>
  <c r="AO56" i="7"/>
  <c r="AO55" i="7"/>
  <c r="AO46" i="7"/>
  <c r="AO47" i="7"/>
  <c r="AO19" i="7"/>
  <c r="AO20" i="7"/>
  <c r="AO10" i="7"/>
  <c r="AO11" i="7"/>
  <c r="BE9" i="3"/>
  <c r="BE10" i="3"/>
  <c r="BF13" i="2"/>
  <c r="BF14" i="2"/>
  <c r="AQ8" i="5"/>
  <c r="AQ9" i="5"/>
  <c r="AE19" i="7"/>
  <c r="AE20" i="7"/>
  <c r="AE10" i="7"/>
  <c r="AE11" i="7"/>
  <c r="AQ9" i="3"/>
  <c r="AQ10" i="3"/>
  <c r="AR13" i="2"/>
  <c r="AR14" i="2"/>
  <c r="AQ19" i="1"/>
  <c r="AQ20" i="1"/>
  <c r="AA8" i="5"/>
  <c r="AA9" i="5"/>
  <c r="AA9" i="3"/>
  <c r="AA10" i="3"/>
  <c r="AB13" i="2" l="1"/>
  <c r="AB14" i="2"/>
  <c r="AA19" i="1"/>
  <c r="AA20" i="1"/>
  <c r="AD8" i="5"/>
  <c r="AD9" i="5"/>
  <c r="AE13" i="2"/>
  <c r="AE14" i="2"/>
  <c r="CR8" i="5"/>
  <c r="CR9" i="5"/>
  <c r="CR9" i="3"/>
  <c r="CR10" i="3"/>
  <c r="CR19" i="1"/>
  <c r="CR20" i="1"/>
  <c r="DC8" i="5"/>
  <c r="DC9" i="3"/>
  <c r="DC10" i="3"/>
  <c r="DD13" i="2"/>
  <c r="DD14" i="2"/>
  <c r="DC19" i="1"/>
  <c r="DC20" i="1"/>
  <c r="D8" i="6"/>
  <c r="D9" i="6"/>
  <c r="D8" i="5"/>
  <c r="D9" i="5"/>
  <c r="D9" i="3"/>
  <c r="D10" i="3"/>
  <c r="D13" i="2"/>
  <c r="D14" i="2"/>
  <c r="CL8" i="5"/>
  <c r="CL9" i="5"/>
  <c r="CL9" i="3"/>
  <c r="CL10" i="3"/>
  <c r="CM13" i="2"/>
  <c r="CM14" i="2"/>
  <c r="CL19" i="1"/>
  <c r="CL20" i="1"/>
  <c r="F10" i="7"/>
  <c r="F11" i="7"/>
  <c r="AD9" i="3"/>
  <c r="AD10" i="3"/>
  <c r="AD19" i="1"/>
  <c r="AD20" i="1"/>
  <c r="O8" i="5"/>
  <c r="O9" i="5"/>
  <c r="O9" i="3"/>
  <c r="O10" i="3"/>
  <c r="P13" i="2"/>
  <c r="P14" i="2"/>
  <c r="L19" i="1"/>
  <c r="CB8" i="5"/>
  <c r="CB9" i="5"/>
  <c r="T19" i="7"/>
  <c r="T20" i="7"/>
  <c r="T10" i="7"/>
  <c r="T11" i="7"/>
  <c r="CB9" i="3"/>
  <c r="CB10" i="3"/>
  <c r="CC13" i="2"/>
  <c r="CC14" i="2"/>
  <c r="CB19" i="1"/>
  <c r="CB20" i="1"/>
  <c r="DL8" i="5"/>
  <c r="DL9" i="5"/>
  <c r="DL9" i="3"/>
  <c r="DL10" i="3"/>
  <c r="DM14" i="2"/>
  <c r="DM13" i="2"/>
  <c r="DL20" i="1"/>
  <c r="DL19" i="1"/>
  <c r="DT8" i="5"/>
  <c r="Y11" i="7"/>
  <c r="Y10" i="7"/>
  <c r="DQ9" i="5"/>
  <c r="DQ8" i="5"/>
  <c r="DQ10" i="3"/>
  <c r="DQ9" i="3"/>
  <c r="DR14" i="2"/>
  <c r="DR13" i="2"/>
  <c r="DQ13" i="2"/>
  <c r="DQ14" i="2"/>
  <c r="DP19" i="1"/>
  <c r="DP20" i="1"/>
  <c r="L20" i="1"/>
  <c r="AH20" i="1"/>
  <c r="AL20" i="1"/>
  <c r="AO20" i="1"/>
  <c r="AT20" i="1"/>
  <c r="AY20" i="1"/>
  <c r="BA20" i="1"/>
  <c r="BB20" i="1"/>
  <c r="BF20" i="1"/>
  <c r="BL20" i="1"/>
  <c r="BN20" i="1"/>
  <c r="BP20" i="1"/>
  <c r="BV20" i="1"/>
  <c r="CE20" i="1"/>
  <c r="CG20" i="1"/>
  <c r="CI20" i="1"/>
  <c r="CJ20" i="1"/>
  <c r="CV20" i="1"/>
  <c r="CZ20" i="1"/>
  <c r="DB20" i="1"/>
  <c r="DS20" i="1"/>
  <c r="DT20" i="1"/>
  <c r="DV20" i="1"/>
  <c r="AH19" i="1"/>
  <c r="AL19" i="1"/>
  <c r="AO19" i="1"/>
  <c r="AT19" i="1"/>
  <c r="AY19" i="1"/>
  <c r="BA19" i="1"/>
  <c r="BB19" i="1"/>
  <c r="BF19" i="1"/>
  <c r="BL19" i="1"/>
  <c r="BN19" i="1"/>
  <c r="BP19" i="1"/>
  <c r="BV19" i="1"/>
  <c r="CE19" i="1"/>
  <c r="CG19" i="1"/>
  <c r="CI19" i="1"/>
  <c r="CJ19" i="1"/>
  <c r="CV19" i="1"/>
  <c r="CZ19" i="1"/>
  <c r="DB19" i="1"/>
  <c r="DS19" i="1"/>
  <c r="DT19" i="1"/>
  <c r="DV19" i="1"/>
  <c r="Z28" i="7"/>
  <c r="Z29" i="7"/>
  <c r="Z19" i="7"/>
  <c r="Z20" i="7"/>
  <c r="Z10" i="7"/>
  <c r="Z11" i="7"/>
  <c r="S19" i="7"/>
  <c r="S20" i="7"/>
  <c r="S10" i="7"/>
  <c r="S11" i="7"/>
  <c r="AI47" i="7"/>
  <c r="AI46" i="7"/>
  <c r="AI38" i="7"/>
  <c r="AI37" i="7"/>
  <c r="AI29" i="7"/>
  <c r="AI28" i="7"/>
  <c r="AI20" i="7"/>
  <c r="AI19" i="7"/>
  <c r="AI11" i="7"/>
  <c r="G11" i="7"/>
  <c r="D11" i="7"/>
  <c r="AI10" i="7"/>
  <c r="G10" i="7"/>
  <c r="D10" i="7"/>
  <c r="L9" i="5" l="1"/>
  <c r="L8" i="5"/>
  <c r="L10" i="3"/>
  <c r="L9" i="3"/>
  <c r="M14" i="2"/>
  <c r="Q14" i="2"/>
  <c r="M13" i="2"/>
  <c r="Q13" i="2"/>
  <c r="DV9" i="6"/>
  <c r="DU9" i="6"/>
  <c r="DS9" i="6"/>
  <c r="BL9" i="6"/>
  <c r="DV8" i="6"/>
  <c r="DU8" i="6"/>
  <c r="DS8" i="6"/>
  <c r="BL8" i="6"/>
  <c r="DV9" i="5"/>
  <c r="DT9" i="5"/>
  <c r="DS9" i="5"/>
  <c r="DB9" i="5"/>
  <c r="CZ9" i="5"/>
  <c r="CJ9" i="5"/>
  <c r="CI9" i="5"/>
  <c r="CG9" i="5"/>
  <c r="CE9" i="5"/>
  <c r="BV9" i="5"/>
  <c r="BP9" i="5"/>
  <c r="BN9" i="5"/>
  <c r="BL9" i="5"/>
  <c r="BH9" i="5"/>
  <c r="BB9" i="5"/>
  <c r="BA9" i="5"/>
  <c r="AY9" i="5"/>
  <c r="AT9" i="5"/>
  <c r="AO9" i="5"/>
  <c r="AH9" i="5"/>
  <c r="K9" i="5"/>
  <c r="DV8" i="5"/>
  <c r="DS8" i="5"/>
  <c r="DB8" i="5"/>
  <c r="CZ8" i="5"/>
  <c r="CJ8" i="5"/>
  <c r="CI8" i="5"/>
  <c r="CG8" i="5"/>
  <c r="CE8" i="5"/>
  <c r="BV8" i="5"/>
  <c r="BP8" i="5"/>
  <c r="BN8" i="5"/>
  <c r="BL8" i="5"/>
  <c r="BH8" i="5"/>
  <c r="BB8" i="5"/>
  <c r="BA8" i="5"/>
  <c r="AY8" i="5"/>
  <c r="AT8" i="5"/>
  <c r="AO8" i="5"/>
  <c r="AH8" i="5"/>
  <c r="K8" i="5"/>
  <c r="K10" i="3"/>
  <c r="K9" i="3"/>
  <c r="DV10" i="3"/>
  <c r="DU10" i="3"/>
  <c r="DT10" i="3"/>
  <c r="DS10" i="3"/>
  <c r="DP10" i="3"/>
  <c r="DB10" i="3"/>
  <c r="CZ10" i="3"/>
  <c r="CV10" i="3"/>
  <c r="CJ10" i="3"/>
  <c r="CG10" i="3"/>
  <c r="CE10" i="3"/>
  <c r="BV10" i="3"/>
  <c r="BP10" i="3"/>
  <c r="BN10" i="3"/>
  <c r="BL10" i="3"/>
  <c r="BH10" i="3"/>
  <c r="BF10" i="3"/>
  <c r="BB10" i="3"/>
  <c r="BA10" i="3"/>
  <c r="AY10" i="3"/>
  <c r="AT10" i="3"/>
  <c r="AO10" i="3"/>
  <c r="AL10" i="3"/>
  <c r="AH10" i="3"/>
  <c r="P10" i="3"/>
  <c r="DV9" i="3"/>
  <c r="DU9" i="3"/>
  <c r="DT9" i="3"/>
  <c r="DS9" i="3"/>
  <c r="DP9" i="3"/>
  <c r="DB9" i="3"/>
  <c r="CZ9" i="3"/>
  <c r="CV9" i="3"/>
  <c r="CJ9" i="3"/>
  <c r="CG9" i="3"/>
  <c r="CE9" i="3"/>
  <c r="BV9" i="3"/>
  <c r="BP9" i="3"/>
  <c r="BN9" i="3"/>
  <c r="BL9" i="3"/>
  <c r="BH9" i="3"/>
  <c r="BF9" i="3"/>
  <c r="BB9" i="3"/>
  <c r="BA9" i="3"/>
  <c r="AY9" i="3"/>
  <c r="AT9" i="3"/>
  <c r="AO9" i="3"/>
  <c r="AL9" i="3"/>
  <c r="AH9" i="3"/>
  <c r="P9" i="3"/>
  <c r="L14" i="2"/>
  <c r="L13" i="2"/>
  <c r="DW14" i="2"/>
  <c r="DV14" i="2"/>
  <c r="DU14" i="2"/>
  <c r="DT14" i="2"/>
  <c r="DA14" i="2"/>
  <c r="CW14" i="2"/>
  <c r="CK14" i="2"/>
  <c r="CJ14" i="2"/>
  <c r="BW14" i="2"/>
  <c r="BQ14" i="2"/>
  <c r="BM14" i="2"/>
  <c r="BI14" i="2"/>
  <c r="BG14" i="2"/>
  <c r="BC14" i="2"/>
  <c r="AU14" i="2"/>
  <c r="AM14" i="2"/>
  <c r="DW13" i="2"/>
  <c r="DV13" i="2"/>
  <c r="DU13" i="2"/>
  <c r="DT13" i="2"/>
  <c r="DA13" i="2"/>
  <c r="CW13" i="2"/>
  <c r="CK13" i="2"/>
  <c r="CJ13" i="2"/>
  <c r="BW13" i="2"/>
  <c r="BQ13" i="2"/>
  <c r="BM13" i="2"/>
  <c r="BI13" i="2"/>
  <c r="BG13" i="2"/>
  <c r="BC13" i="2"/>
  <c r="AU13" i="2"/>
  <c r="AM13" i="2"/>
  <c r="K20" i="1" l="1"/>
  <c r="K19" i="1"/>
  <c r="O20" i="1" l="1"/>
  <c r="O19" i="1"/>
  <c r="DQ20" i="1" l="1"/>
  <c r="DQ19" i="1"/>
  <c r="CO20" i="1"/>
  <c r="CO19" i="1"/>
</calcChain>
</file>

<file path=xl/sharedStrings.xml><?xml version="1.0" encoding="utf-8"?>
<sst xmlns="http://schemas.openxmlformats.org/spreadsheetml/2006/main" count="7667" uniqueCount="616">
  <si>
    <t>No.</t>
  </si>
  <si>
    <t>Questions</t>
  </si>
  <si>
    <t>Dilmah Ceylon Tea Company PLC</t>
  </si>
  <si>
    <t>Expolanka Holdings PLC</t>
  </si>
  <si>
    <t>Hatton National Bank PLC</t>
  </si>
  <si>
    <t>Haycarb PLC</t>
  </si>
  <si>
    <t>Hayleys PLC</t>
  </si>
  <si>
    <t>Hemas Holdings PLC</t>
  </si>
  <si>
    <t>HNB Finance PLC</t>
  </si>
  <si>
    <t>John Keells Holdings PLC</t>
  </si>
  <si>
    <t>L B Finance PLC</t>
  </si>
  <si>
    <t>Lanka IOC PLC</t>
  </si>
  <si>
    <t>Lanka Walltiles PLC</t>
  </si>
  <si>
    <t>Laugfs Gas PLC</t>
  </si>
  <si>
    <t>Lion Brewery (Ceylon) PLC</t>
  </si>
  <si>
    <t>LOLC Finance PLC</t>
  </si>
  <si>
    <t>LOLC Holdings PLC</t>
  </si>
  <si>
    <t>Melstacorp PLC</t>
  </si>
  <si>
    <t>National Development Bank PLC</t>
  </si>
  <si>
    <t>Nations Trust Bank PLC</t>
  </si>
  <si>
    <t>Nawaloka Hospitals PLC</t>
  </si>
  <si>
    <t>Overseas Realty (Ceylon) PLC</t>
  </si>
  <si>
    <t>People's Leasing &amp; Finance PLC</t>
  </si>
  <si>
    <t>Sampath Bank PLC</t>
  </si>
  <si>
    <t>Singer (Sri Lanka) PLC</t>
  </si>
  <si>
    <t>Softlogic Life Insurance PLC</t>
  </si>
  <si>
    <t>Sri Lanka Telecom PLC</t>
  </si>
  <si>
    <t>Sunshine Holdings PLC</t>
  </si>
  <si>
    <t>Teejay Lanka PLC</t>
  </si>
  <si>
    <t>The Lanka Hospitals Corporation PLC</t>
  </si>
  <si>
    <t>Tokyo Cement Company (Lanka) PLC</t>
  </si>
  <si>
    <t>Trans Asia Hotels PLC</t>
  </si>
  <si>
    <t>Union Assurance PLC</t>
  </si>
  <si>
    <t>Union Bank of Colombo PLC</t>
  </si>
  <si>
    <t>Vallibel Finance PLC</t>
  </si>
  <si>
    <t>Vallibel One PLC</t>
  </si>
  <si>
    <t>Watawala Plantations PLC</t>
  </si>
  <si>
    <t>Windforce PLC</t>
  </si>
  <si>
    <t>Reporting on Anti-Corruption Programmes</t>
  </si>
  <si>
    <t>Does the company’s anti-corruption policy explicitly apply to persons who are not employees but are authorised to act on behalf of the company or represent it (for example: agents, advisors, representatives or intermediaries)?</t>
  </si>
  <si>
    <t>Does the company have in place an anti-corruption training programme for its employees and directors?</t>
  </si>
  <si>
    <t>Does the company have a policy on gifts, hospitality and expenses?</t>
  </si>
  <si>
    <t>Is there a policy that explicitly prohibits facilitation payments?</t>
  </si>
  <si>
    <t>Does the company have a policy on political contributions that either prohibits such contributions or if it does not, requires such contributions to be publicly disclosed?</t>
  </si>
  <si>
    <t>Total Score</t>
  </si>
  <si>
    <t>Percentage Score</t>
  </si>
  <si>
    <t>Ambeon Capital PLC</t>
  </si>
  <si>
    <t>Does the company have an explicit, publicly stated commitment to anti-corruption?</t>
  </si>
  <si>
    <t>Does the company publicly commit to be in compliance with all relevant laws, including anti-corruption laws?</t>
  </si>
  <si>
    <t>Does the company leadership (Chairperson/CEO/Member of the board of directors) demonstrate support for anti-corruption?</t>
  </si>
  <si>
    <t>Does the company’s code of conduct / anti-corruption policy explicitly apply to all employees and directors?</t>
  </si>
  <si>
    <t>Does the company require external entities that provide goods or services under contract (for example: contractors, subcontractors, suppliers) to abide by the company’s anti-corruption programme or supplier code?</t>
  </si>
  <si>
    <t>Does the policy on gifts, hospitality or expenses include a definition of thresholds (descriptive or quoted as amounts) as well as procedures and reporting requirements?</t>
  </si>
  <si>
    <t>Does the company provide a mechanism/channel through which employees can report suspected acts of corruption or breaches of anti-corruption policies, and does the mechanism/channel allow for confidential and/or anonymous reporting (whistle-blowing)?</t>
  </si>
  <si>
    <t>Does the whistle-blowing mechanism/channel enable employees and others to raise concerns and report suspected acts of corruption or breaches of anti-corruption policies without risk of reprisal?</t>
  </si>
  <si>
    <r>
      <t xml:space="preserve">Does the mechanism/channel provide for two-way communication with the whistle-blower </t>
    </r>
    <r>
      <rPr>
        <sz val="11"/>
        <color rgb="FF000000"/>
        <rFont val="Calibri"/>
        <family val="2"/>
        <scheme val="minor"/>
      </rPr>
      <t>for any needed follow-up on the concern/s raised?</t>
    </r>
  </si>
  <si>
    <t>Does the company carry out regular or continuous monitoring of its anti-corruption programme/policy to review its suitability, adequacy and effectiveness, and implement improvements as appropriate?</t>
  </si>
  <si>
    <t>Dialog Axiata PLC</t>
  </si>
  <si>
    <t xml:space="preserve">Dipped Products PLC </t>
  </si>
  <si>
    <t>John Keells Hotels PLC</t>
  </si>
  <si>
    <t>Organisational Transparency</t>
  </si>
  <si>
    <t>full list with names</t>
  </si>
  <si>
    <t>N/A</t>
  </si>
  <si>
    <t>percentages owned in each of them</t>
  </si>
  <si>
    <t>country of incorporation (for each entity)</t>
  </si>
  <si>
    <t>country of operations (for each entity)</t>
  </si>
  <si>
    <t xml:space="preserve">Does the company disclose its ultimate beneficial owner/s? </t>
  </si>
  <si>
    <t>No</t>
  </si>
  <si>
    <t>Domestic Financial Reporting</t>
  </si>
  <si>
    <t>Does the company disclose its pre-tax income in Sri Lanka?</t>
  </si>
  <si>
    <t>Does the company disclose its revenues/ sales in Sri Lanka?</t>
  </si>
  <si>
    <t>Does the country disclose its capital expenditure in Sri Lanka?</t>
  </si>
  <si>
    <t>Does the company disclose its income tax in Sri Lanka?</t>
  </si>
  <si>
    <t>Does the Company disclose its community contribution (Corporate Social Responsibility programmes) in Sri Lanka?</t>
  </si>
  <si>
    <r>
      <t xml:space="preserve">Which of the following information does the company disclose for all of its </t>
    </r>
    <r>
      <rPr>
        <b/>
        <sz val="12"/>
        <color theme="1"/>
        <rFont val="Calibri Light"/>
        <family val="2"/>
        <scheme val="major"/>
      </rPr>
      <t>fully consolidated subsidiaries</t>
    </r>
  </si>
  <si>
    <r>
      <t xml:space="preserve">Which of the following information does the company disclose for all of its </t>
    </r>
    <r>
      <rPr>
        <b/>
        <sz val="12"/>
        <color theme="1"/>
        <rFont val="Calibri Light"/>
        <family val="2"/>
        <scheme val="major"/>
      </rPr>
      <t>non fully consolidated holdings</t>
    </r>
    <r>
      <rPr>
        <sz val="12"/>
        <color theme="1"/>
        <rFont val="Calibri Light"/>
        <family val="2"/>
        <scheme val="major"/>
      </rPr>
      <t>, such as associates, joint-ventures</t>
    </r>
  </si>
  <si>
    <t>Country by Country Reporting</t>
  </si>
  <si>
    <t>Country A</t>
  </si>
  <si>
    <t>Bangladesh</t>
  </si>
  <si>
    <t xml:space="preserve">Maldives </t>
  </si>
  <si>
    <t>India</t>
  </si>
  <si>
    <t>Singapore</t>
  </si>
  <si>
    <t xml:space="preserve">India </t>
  </si>
  <si>
    <t>USA</t>
  </si>
  <si>
    <t>Does the company disclose its revenue/sales in Country A?</t>
  </si>
  <si>
    <t>Does the company disclose its capital expenditure in Country A?</t>
  </si>
  <si>
    <t>Does the company disclose its pre-tax income in Country A?</t>
  </si>
  <si>
    <t>Does the company disclose its income tax in Country A?</t>
  </si>
  <si>
    <t>Does the Company disclose its community contribution in Country A?</t>
  </si>
  <si>
    <t>Country B</t>
  </si>
  <si>
    <t>Kenya</t>
  </si>
  <si>
    <t xml:space="preserve">United Arab Emirates </t>
  </si>
  <si>
    <t xml:space="preserve">Singapore </t>
  </si>
  <si>
    <t>Does the company disclose its revenue/sales in Country B?</t>
  </si>
  <si>
    <t>Does the company disclose its capital expenditure in Country B?</t>
  </si>
  <si>
    <t>Does the company disclose its pre-tax income in Country B?</t>
  </si>
  <si>
    <t>Does the company disclose its income tax in Country B?</t>
  </si>
  <si>
    <t>Does the Company disclose its community contribution in Country B?</t>
  </si>
  <si>
    <t>Country C</t>
  </si>
  <si>
    <t>Does the company disclose its revenue/sales in Country C?</t>
  </si>
  <si>
    <t>Does the company disclose its capital expenditure in Country C?</t>
  </si>
  <si>
    <t>Does the company disclose its pre-tax income in Country C?</t>
  </si>
  <si>
    <t>Does the company disclose its income tax in Country C?</t>
  </si>
  <si>
    <t>Does the Company disclose its community contribution in Country C?</t>
  </si>
  <si>
    <t>Country D</t>
  </si>
  <si>
    <t>Does the company disclose its revenue/sales in Country D?</t>
  </si>
  <si>
    <t>Does the company disclose its capital expenditure in Country D?</t>
  </si>
  <si>
    <t>Does the company disclose its pre-tax income in Country D?</t>
  </si>
  <si>
    <t>Does the company disclose its income tax in Country D?</t>
  </si>
  <si>
    <t>Does the Company disclose its community contribution in Country D?</t>
  </si>
  <si>
    <t>Country E</t>
  </si>
  <si>
    <t>Does the company disclose its revenue/sales in Country E?</t>
  </si>
  <si>
    <t>Does the company disclose its capital expenditure in Country E?</t>
  </si>
  <si>
    <t>Does the company disclose its pre-tax income in Country E?</t>
  </si>
  <si>
    <t>Does the company disclose its income tax in Country E?</t>
  </si>
  <si>
    <t>Does the Company disclose its community contribution in Country E?</t>
  </si>
  <si>
    <t>Country F</t>
  </si>
  <si>
    <t>Does the company disclose its revenue/sales in Country F?</t>
  </si>
  <si>
    <t>Does the company disclose its capital expenditure in Country F?</t>
  </si>
  <si>
    <t>Does the company disclose its pre-tax income in Country F?</t>
  </si>
  <si>
    <t>Does the company disclose its income tax in Country F?</t>
  </si>
  <si>
    <t>Does the Company disclose its community contribution in Country F?</t>
  </si>
  <si>
    <t>Country G</t>
  </si>
  <si>
    <t>Does the company disclose its revenue/sales in Country G?</t>
  </si>
  <si>
    <t>Does the company disclose its capital expenditure in Country G?</t>
  </si>
  <si>
    <t>Does the company disclose its pre-tax income in Country G?</t>
  </si>
  <si>
    <t>Does the company disclose its income tax in Country G?</t>
  </si>
  <si>
    <t>Does the Company disclose its community contribution in Country G?</t>
  </si>
  <si>
    <t>Country H</t>
  </si>
  <si>
    <t>Does the company disclose its revenue/sales in Country H?</t>
  </si>
  <si>
    <t>Does the company disclose its capital expenditure in Country H?</t>
  </si>
  <si>
    <t>Does the company disclose its pre-tax income in Country H?</t>
  </si>
  <si>
    <t>Does the company disclose its income tax in Country H?</t>
  </si>
  <si>
    <t>Does the Company disclose its community contribution in Country H?</t>
  </si>
  <si>
    <t>Country I</t>
  </si>
  <si>
    <t>Ethiopia</t>
  </si>
  <si>
    <t>Does the company disclose its revenue/sales in Country I?</t>
  </si>
  <si>
    <t>Does the company disclose its capital expenditure in Country I?</t>
  </si>
  <si>
    <t>Does the company disclose its pre-tax income in Country I?</t>
  </si>
  <si>
    <t>Does the company disclose its income tax in Country I?</t>
  </si>
  <si>
    <t>Does the Company disclose its community contribution in Country I?</t>
  </si>
  <si>
    <t>Country J</t>
  </si>
  <si>
    <t>Does the company disclose its revenue/sales in Country J?</t>
  </si>
  <si>
    <t>Does the company disclose its capital expenditure in Country J?</t>
  </si>
  <si>
    <t>Does the company disclose its pre-tax income in Country J?</t>
  </si>
  <si>
    <t>Does the company disclose its income tax in Country J?</t>
  </si>
  <si>
    <t>Does the Company disclose its community contribution in Country J?</t>
  </si>
  <si>
    <t>Country K</t>
  </si>
  <si>
    <t>Does the company disclose its revenue/sales in Country K?</t>
  </si>
  <si>
    <t>Does the company disclose its capital expenditure in Country K?</t>
  </si>
  <si>
    <t>Does the company disclose its pre-tax income in Country K?</t>
  </si>
  <si>
    <t>Does the company disclose its income tax in Country K?</t>
  </si>
  <si>
    <t>Does the Company disclose its community contribution in Country K?</t>
  </si>
  <si>
    <t>Country L</t>
  </si>
  <si>
    <t>Does the company disclose its revenue/sales in Country L?</t>
  </si>
  <si>
    <t>Does the company disclose its capital expenditure in Country L?</t>
  </si>
  <si>
    <t>Does the company disclose its pre-tax income in Country L?</t>
  </si>
  <si>
    <t>Does the company disclose its income tax in Country L?</t>
  </si>
  <si>
    <t>Does the Company disclose its community contribution in Country L?</t>
  </si>
  <si>
    <t>Country M</t>
  </si>
  <si>
    <t>Does the company disclose its revenue/sales in Country M?</t>
  </si>
  <si>
    <t>Does the company disclose its capital expenditure in Country M?</t>
  </si>
  <si>
    <t>Does the company disclose its pre-tax income in Country M?</t>
  </si>
  <si>
    <t>Does the company disclose its income tax in Country M?</t>
  </si>
  <si>
    <t>Does the Company disclose its community contribution in Country M?</t>
  </si>
  <si>
    <t>Country N</t>
  </si>
  <si>
    <t>Does the company disclose its revenue/sales in Country N?</t>
  </si>
  <si>
    <t>Does the company disclose its capital expenditure in Country N?</t>
  </si>
  <si>
    <t>Does the company disclose its pre-tax income in Country N?</t>
  </si>
  <si>
    <t>Does the company disclose its income tax in Country N?</t>
  </si>
  <si>
    <t>Does the Company disclose its community contribution in Country N?</t>
  </si>
  <si>
    <t>Country O</t>
  </si>
  <si>
    <t>Does the company disclose its revenue/sales in Country O?</t>
  </si>
  <si>
    <t>Does the company disclose its capital expenditure in Country O?</t>
  </si>
  <si>
    <t>Does the company disclose its pre-tax income in Country O?</t>
  </si>
  <si>
    <t>Does the company disclose its income tax in Country O?</t>
  </si>
  <si>
    <t>Does the Company disclose its community contribution in Country O?</t>
  </si>
  <si>
    <t>Country P</t>
  </si>
  <si>
    <t>Does the company disclose its revenue/sales in Country P?</t>
  </si>
  <si>
    <t>Does the company disclose its capital expenditure in Country P?</t>
  </si>
  <si>
    <t>Does the company disclose its pre-tax income in Country P?</t>
  </si>
  <si>
    <t>Does the company disclose its income tax in Country P?</t>
  </si>
  <si>
    <t>Does the Company disclose its community contribution in Country P?</t>
  </si>
  <si>
    <t>Country Q</t>
  </si>
  <si>
    <t>Does the company disclose its revenue/sales in Country Q?</t>
  </si>
  <si>
    <t>Does the company disclose its capital expenditure in Country Q?</t>
  </si>
  <si>
    <t>Does the company disclose its pre-tax income in Country Q?</t>
  </si>
  <si>
    <t>Does the company disclose its income tax in Country Q?</t>
  </si>
  <si>
    <t>Does the Company disclose its community contribution in Country Q?</t>
  </si>
  <si>
    <t>Country R</t>
  </si>
  <si>
    <t>Does the company disclose its revenue/sales in Country R?</t>
  </si>
  <si>
    <t>Does the company disclose its capital expenditure in Country R?</t>
  </si>
  <si>
    <t>Does the company disclose its pre-tax income in Country R?</t>
  </si>
  <si>
    <t>Does the company disclose its income tax in Country R?</t>
  </si>
  <si>
    <t>Does the Company disclose its community contribution in Country R?</t>
  </si>
  <si>
    <t>Country S</t>
  </si>
  <si>
    <t>Does the company disclose its revenue/sales in Country S?</t>
  </si>
  <si>
    <t>Does the company disclose its capital expenditure in Country S?</t>
  </si>
  <si>
    <t>Does the company disclose its pre-tax income in Country S?</t>
  </si>
  <si>
    <t>Does the company disclose its income tax in Country S?</t>
  </si>
  <si>
    <t>Does the Company disclose its community contribution in Country S?</t>
  </si>
  <si>
    <t>Country T</t>
  </si>
  <si>
    <t>Does the company disclose its revenue/sales in Country T?</t>
  </si>
  <si>
    <t>Does the company disclose its capital expenditure in Country T?</t>
  </si>
  <si>
    <t>Does the company disclose its pre-tax income in Country T?</t>
  </si>
  <si>
    <t>Does the company disclose its income tax in Country T?</t>
  </si>
  <si>
    <t>Does the Company disclose its community contribution in Country T?</t>
  </si>
  <si>
    <t>Country U</t>
  </si>
  <si>
    <t>Does the company disclose its revenue/sales in Country U?</t>
  </si>
  <si>
    <t>Does the company disclose its capital expenditure in Country U?</t>
  </si>
  <si>
    <t>Does the company disclose its pre-tax income in Country U?</t>
  </si>
  <si>
    <t>Does the company disclose its income tax in Country U?</t>
  </si>
  <si>
    <t>Does the Company disclose its community contribution in Country U?</t>
  </si>
  <si>
    <t>Country V</t>
  </si>
  <si>
    <t>Does the company disclose its revenue/sales in Country V?</t>
  </si>
  <si>
    <t>Does the company disclose its capital expenditure in Country V?</t>
  </si>
  <si>
    <t>Does the company disclose its pre-tax income in Country V?</t>
  </si>
  <si>
    <t>Does the company disclose its income tax in Country V?</t>
  </si>
  <si>
    <t>Does the Company disclose its community contribution in Country V?</t>
  </si>
  <si>
    <t>Country W</t>
  </si>
  <si>
    <t>Does the company disclose its revenue/sales in Country W?</t>
  </si>
  <si>
    <t>Does the company disclose its capital expenditure in Country W?</t>
  </si>
  <si>
    <t>Does the company disclose its pre-tax income in Country W?</t>
  </si>
  <si>
    <t>Does the company disclose its income tax in Country W?</t>
  </si>
  <si>
    <t>Does the Company disclose its community contribution in Country W?</t>
  </si>
  <si>
    <t>Country X</t>
  </si>
  <si>
    <t>Does the company disclose its revenue/sales in Country X?</t>
  </si>
  <si>
    <t>Does the company disclose its capital expenditure in Country X?</t>
  </si>
  <si>
    <t>Does the company disclose its pre-tax income in Country X?</t>
  </si>
  <si>
    <t>Does the company disclose its income tax in Country X?</t>
  </si>
  <si>
    <t>Does the Company disclose its community contribution in Country X?</t>
  </si>
  <si>
    <t>Country Y</t>
  </si>
  <si>
    <t>Does the company disclose its revenue/sales in Country Y?</t>
  </si>
  <si>
    <t>Does the company disclose its capital expenditure in Country Y?</t>
  </si>
  <si>
    <t>Does the company disclose its pre-tax income in Country Y?</t>
  </si>
  <si>
    <t>Does the company disclose its income tax in Country Y?</t>
  </si>
  <si>
    <t>Does the Company disclose its community contribution in Country Y?</t>
  </si>
  <si>
    <t>Country Z</t>
  </si>
  <si>
    <t>Does the company disclose its revenue/sales in Country Z?</t>
  </si>
  <si>
    <t>Does the company disclose its capital expenditure in Country Z?</t>
  </si>
  <si>
    <t>Does the company disclose its pre-tax income in Country Z?</t>
  </si>
  <si>
    <t>Does the company disclose its income tax in Country Z?</t>
  </si>
  <si>
    <t>Does the Company disclose its community contribution in Country Z?</t>
  </si>
  <si>
    <t>Country AA</t>
  </si>
  <si>
    <t>Does the company disclose its revenue/sales in Country AA?</t>
  </si>
  <si>
    <t>Does the company disclose its capital expenditure in Country AA?</t>
  </si>
  <si>
    <t>Does the company disclose its pre-tax income in Country AA?</t>
  </si>
  <si>
    <t>Does the company disclose its income tax in Country AA?</t>
  </si>
  <si>
    <t>Does the Company disclose its community contribution in Country AA?</t>
  </si>
  <si>
    <t>Country AB</t>
  </si>
  <si>
    <t>Does the company disclose its revenue/sales in Country AB?</t>
  </si>
  <si>
    <t>Does the company disclose its capital expenditure in Country AB?</t>
  </si>
  <si>
    <t>Does the company disclose its pre-tax income in Country AB?</t>
  </si>
  <si>
    <t>Does the company disclose its income tax in Country AB?</t>
  </si>
  <si>
    <t>Does the Company disclose its community contribution in Country AB?</t>
  </si>
  <si>
    <t>Reporting on Gender and Non-Discrimination</t>
  </si>
  <si>
    <t>Does the company have an explicit publicly stated commitment against sexual harassment?</t>
  </si>
  <si>
    <t>Does the company have an explicit, publicly stated commitment to non-discrimination based on gender?</t>
  </si>
  <si>
    <t>Does the company adopt a gender inclusive/equal opportunity recruitment policy?</t>
  </si>
  <si>
    <t>Does the company adopt a gender inclusive promotion policy?</t>
  </si>
  <si>
    <t xml:space="preserve">Does the company have a policy for bidding on government contracts/tenders? </t>
  </si>
  <si>
    <t xml:space="preserve">Does the company disclose its current contracts with local and/or foreign governments? </t>
  </si>
  <si>
    <t>Does the company publish tendering and post award documents for government contracts and awarded tenders?</t>
  </si>
  <si>
    <t xml:space="preserve">Does the company disclose audited financial accounts for government contracts and awarded tenders? </t>
  </si>
  <si>
    <t>Reporting on Procurement Related to Government Contracts/Tenders</t>
  </si>
  <si>
    <t>Ambeon Holdings PLC</t>
  </si>
  <si>
    <t>B P P L Holdings PLC</t>
  </si>
  <si>
    <t xml:space="preserve">B P P L Holdings PLC </t>
  </si>
  <si>
    <t>Citizens Development Business Finance PLC</t>
  </si>
  <si>
    <t>Commercial Credit and Finance PLC</t>
  </si>
  <si>
    <t>Yes</t>
  </si>
  <si>
    <t>Dialog Finance PLC</t>
  </si>
  <si>
    <t>Eden Hotel Lanka PLC</t>
  </si>
  <si>
    <t>First Capital Treasuries PLC</t>
  </si>
  <si>
    <t>Good Hope PLC</t>
  </si>
  <si>
    <t>Harischandra Mills PLC</t>
  </si>
  <si>
    <t>Hayleys Fabric PLC</t>
  </si>
  <si>
    <t>Hela Apparel Holdings PLC</t>
  </si>
  <si>
    <t>hSenid Business Solutions PLC</t>
  </si>
  <si>
    <t xml:space="preserve">Mauritius </t>
  </si>
  <si>
    <t>Egypt</t>
  </si>
  <si>
    <t>hSenid Business Solutions</t>
  </si>
  <si>
    <t>Indo - Malay PLC</t>
  </si>
  <si>
    <t>JAT Holdings PLC</t>
  </si>
  <si>
    <t>Kotmale Holdings PLC</t>
  </si>
  <si>
    <t>LOLC General Insurance PLC</t>
  </si>
  <si>
    <t>Malwatte Valley Plantations PLC</t>
  </si>
  <si>
    <t>Mercantile Investments and Finance PLC</t>
  </si>
  <si>
    <t>Namunukula Plantations PLC</t>
  </si>
  <si>
    <t>Richard Pieris Exports PLC</t>
  </si>
  <si>
    <t>Senkadagala Finance PLC</t>
  </si>
  <si>
    <t>Shalimar (Malay) PLC</t>
  </si>
  <si>
    <t>United Motors Lanka PLC</t>
  </si>
  <si>
    <t>Vallibel Power Erathna PLC</t>
  </si>
  <si>
    <t>Vidullanka PLC</t>
  </si>
  <si>
    <t>Uganda</t>
  </si>
  <si>
    <t xml:space="preserve">U.A.E </t>
  </si>
  <si>
    <t>Asiri Surgical Hospital PLC</t>
  </si>
  <si>
    <t>Ceylon Guardian Investment Trust PLC</t>
  </si>
  <si>
    <t>ACL Cables PLC</t>
  </si>
  <si>
    <t>PGP Glass Ceylon PLC</t>
  </si>
  <si>
    <t>C I C Holdings PLC</t>
  </si>
  <si>
    <t>Ceylon Beverage Holdings PLC</t>
  </si>
  <si>
    <t>Dipped Products PLC</t>
  </si>
  <si>
    <t>Thailand</t>
  </si>
  <si>
    <t>Italy</t>
  </si>
  <si>
    <t>United Kingdom</t>
  </si>
  <si>
    <t>Australia</t>
  </si>
  <si>
    <t>Indonesia</t>
  </si>
  <si>
    <t>British Virgin Islands</t>
  </si>
  <si>
    <t>Chevron Lubricants Lanka PLC</t>
  </si>
  <si>
    <t>Brown and Company PLC</t>
  </si>
  <si>
    <t>Mauritius</t>
  </si>
  <si>
    <t>Sierra Leone</t>
  </si>
  <si>
    <t>Richard Pieris and Company PLC</t>
  </si>
  <si>
    <t>C T Holdings PLC</t>
  </si>
  <si>
    <t>Bukit Darah PLC</t>
  </si>
  <si>
    <t>Malaysia</t>
  </si>
  <si>
    <t>Ceylinco Insurance PLC</t>
  </si>
  <si>
    <t>Maldives</t>
  </si>
  <si>
    <t>Nepal</t>
  </si>
  <si>
    <t>Carson Cumberbatch PLC</t>
  </si>
  <si>
    <t>Browns Investment PLC</t>
  </si>
  <si>
    <t>United Arab Emirates</t>
  </si>
  <si>
    <t>Access Engineering PLC</t>
  </si>
  <si>
    <t xml:space="preserve">Asian Hotels and Properties PLC </t>
  </si>
  <si>
    <t>Asiri Hospital Holdings PLC</t>
  </si>
  <si>
    <t>Cargills (Ceylon) PLC</t>
  </si>
  <si>
    <t>Central Finance Company PLC</t>
  </si>
  <si>
    <t>Ceylon Cold Stores PLC</t>
  </si>
  <si>
    <t xml:space="preserve">Ceylon Tobacco Company PLC </t>
  </si>
  <si>
    <t>Distilleries Company of Sri Lanka PLC</t>
  </si>
  <si>
    <t>Pakistan</t>
  </si>
  <si>
    <t>Myanmar</t>
  </si>
  <si>
    <t>Lanka Tiles PLC</t>
  </si>
  <si>
    <t>Lions Brewery (Ceylon) PLC</t>
  </si>
  <si>
    <t>Nestle Lanka PLC</t>
  </si>
  <si>
    <t>Aitken Spence Hotel Holdings PLC</t>
  </si>
  <si>
    <t xml:space="preserve">British Virgin Islands </t>
  </si>
  <si>
    <t>Oman</t>
  </si>
  <si>
    <t>Aitken Spence PLC</t>
  </si>
  <si>
    <t>Fiji</t>
  </si>
  <si>
    <t>Mozambique</t>
  </si>
  <si>
    <t>Alumex PLC</t>
  </si>
  <si>
    <t>Amana Bank PLC</t>
  </si>
  <si>
    <t xml:space="preserve">Overall Ranking With All Scores </t>
  </si>
  <si>
    <t>Rank</t>
  </si>
  <si>
    <t>Fully to Least Transparent in Corporate Disclosure (Companies with equal index scores are ranked equally and ordered alphabetically)</t>
  </si>
  <si>
    <t>Industry</t>
  </si>
  <si>
    <t xml:space="preserve">Anti-Corruption Programme </t>
  </si>
  <si>
    <t xml:space="preserve">Organisational Transparency </t>
  </si>
  <si>
    <t xml:space="preserve">Domestic Financial Reporting </t>
  </si>
  <si>
    <t xml:space="preserve">Average </t>
  </si>
  <si>
    <t xml:space="preserve">TRAC Score </t>
  </si>
  <si>
    <t xml:space="preserve">John Keells Holdings PLC </t>
  </si>
  <si>
    <t>Capital Goods</t>
  </si>
  <si>
    <t>Fully Transparent</t>
  </si>
  <si>
    <t>Commercial Bank of Ceylon PLC</t>
  </si>
  <si>
    <t>Banks</t>
  </si>
  <si>
    <t>8.00 - 9.99</t>
  </si>
  <si>
    <t>Significantly Transparent</t>
  </si>
  <si>
    <t xml:space="preserve">Telecommunication Services </t>
  </si>
  <si>
    <t>6.00 - 7.99</t>
  </si>
  <si>
    <t>Moderately Transparent</t>
  </si>
  <si>
    <t xml:space="preserve">Food Beverage &amp; Tobacco </t>
  </si>
  <si>
    <t>4.00 - 5.99</t>
  </si>
  <si>
    <t>Partially Transparent</t>
  </si>
  <si>
    <t>2.00 - 3.99</t>
  </si>
  <si>
    <t>Slightly Transparent</t>
  </si>
  <si>
    <t>0.00 - 1.99</t>
  </si>
  <si>
    <t>Least Transparent</t>
  </si>
  <si>
    <t>Insurance</t>
  </si>
  <si>
    <t>Diversified Financials</t>
  </si>
  <si>
    <t xml:space="preserve">Hemas Holdings PLC </t>
  </si>
  <si>
    <t xml:space="preserve">Health Care Equipment &amp; Services </t>
  </si>
  <si>
    <t xml:space="preserve">Consumer Durables &amp; Apparel </t>
  </si>
  <si>
    <t xml:space="preserve">People's Leasing &amp; Finance PLC </t>
  </si>
  <si>
    <t>Materials</t>
  </si>
  <si>
    <t>Energy</t>
  </si>
  <si>
    <t>Consumer Services</t>
  </si>
  <si>
    <t xml:space="preserve">Retailing </t>
  </si>
  <si>
    <t xml:space="preserve">Utilities </t>
  </si>
  <si>
    <t xml:space="preserve">Ceylinco Insurance PLC </t>
  </si>
  <si>
    <t xml:space="preserve">Food &amp; Staples Retailing </t>
  </si>
  <si>
    <t xml:space="preserve">Haycarb PLC </t>
  </si>
  <si>
    <t>Transportation</t>
  </si>
  <si>
    <t>Softlogic Holdings PLC</t>
  </si>
  <si>
    <t xml:space="preserve">Banks </t>
  </si>
  <si>
    <t>Real Estate</t>
  </si>
  <si>
    <t>CIC Holdings PLC</t>
  </si>
  <si>
    <t>Brown &amp; Company PLC</t>
  </si>
  <si>
    <t>Browns Investments PLC</t>
  </si>
  <si>
    <t>Average</t>
  </si>
  <si>
    <t>DFCC Bank PLC</t>
  </si>
  <si>
    <t>El Salvador</t>
  </si>
  <si>
    <t>Netherlands</t>
  </si>
  <si>
    <t>Belgium</t>
  </si>
  <si>
    <t>Canada</t>
  </si>
  <si>
    <t>Taiwan</t>
  </si>
  <si>
    <t>Hong Kong</t>
  </si>
  <si>
    <t>China</t>
  </si>
  <si>
    <t>Denmark</t>
  </si>
  <si>
    <t>Cambodia</t>
  </si>
  <si>
    <t>Philippines</t>
  </si>
  <si>
    <t>South Africa</t>
  </si>
  <si>
    <t>Vietnam</t>
  </si>
  <si>
    <t>Madagascar</t>
  </si>
  <si>
    <t>Guatemala</t>
  </si>
  <si>
    <t>Honduras</t>
  </si>
  <si>
    <t>Nicaragua</t>
  </si>
  <si>
    <t>U.A.E.</t>
  </si>
  <si>
    <t>Zambia</t>
  </si>
  <si>
    <t xml:space="preserve">Sierra Leone </t>
  </si>
  <si>
    <t>Zimbabwe</t>
  </si>
  <si>
    <t xml:space="preserve">Yes </t>
  </si>
  <si>
    <t>Royal Ceramics Lanka PLC</t>
  </si>
  <si>
    <t>Seylan Bank PLC</t>
  </si>
  <si>
    <t>Consumer Durables &amp; Apparel</t>
  </si>
  <si>
    <t>Household &amp; Personal Products</t>
  </si>
  <si>
    <t>Investment Banking &amp; Brokerage</t>
  </si>
  <si>
    <t>Food Beverage &amp; Tobacco</t>
  </si>
  <si>
    <t>Application Software</t>
  </si>
  <si>
    <t xml:space="preserve">Materials </t>
  </si>
  <si>
    <t>Property &amp; Casualty Insurance</t>
  </si>
  <si>
    <t>Retailing</t>
  </si>
  <si>
    <t>Power and Energy</t>
  </si>
  <si>
    <t>80% - 99%</t>
  </si>
  <si>
    <t>60% - 79%</t>
  </si>
  <si>
    <t>40% - 59%</t>
  </si>
  <si>
    <t>20% - 39%</t>
  </si>
  <si>
    <t>0% - 19%</t>
  </si>
  <si>
    <t>Gender and Non-Discrimination</t>
  </si>
  <si>
    <t>No. of Companies that Score 0.5</t>
  </si>
  <si>
    <t>No. of Companies for which the Question is Not Applicable (N/A)</t>
  </si>
  <si>
    <t>Total</t>
  </si>
  <si>
    <t>%</t>
  </si>
  <si>
    <t>No. of Companies that Scored 1.0 or "Yes"</t>
  </si>
  <si>
    <t>No. of Companies that Scored 0 or "No"</t>
  </si>
  <si>
    <t>8.00-9.99</t>
  </si>
  <si>
    <t>0.0 - 1.99</t>
  </si>
  <si>
    <t>TRAC Score</t>
  </si>
  <si>
    <t>Industry Rank</t>
  </si>
  <si>
    <t>Consumer Durables and Apparel</t>
  </si>
  <si>
    <t>Food &amp; Staples Retailing</t>
  </si>
  <si>
    <t>Fully to Least Transparent in Corporate Disclosure (Industries with equal index scores are ranked equally and ordered alphabetically)</t>
  </si>
  <si>
    <t>Telecommunication Services</t>
  </si>
  <si>
    <t xml:space="preserve">Insurance </t>
  </si>
  <si>
    <t xml:space="preserve">Consumer Services </t>
  </si>
  <si>
    <t xml:space="preserve">Diversified Financials </t>
  </si>
  <si>
    <t xml:space="preserve">Food Beverage and Tobacco </t>
  </si>
  <si>
    <t xml:space="preserve">Capital Goods </t>
  </si>
  <si>
    <t xml:space="preserve">Transportation </t>
  </si>
  <si>
    <t xml:space="preserve">Healthcare Equipment &amp; Services </t>
  </si>
  <si>
    <t xml:space="preserve">Real Estate </t>
  </si>
  <si>
    <t xml:space="preserve">Variance </t>
  </si>
  <si>
    <t>Independent Power Producers &amp; Energy Traders</t>
  </si>
  <si>
    <t>ACCESS ENGINEERING PLC</t>
  </si>
  <si>
    <t xml:space="preserve">Country of Operations </t>
  </si>
  <si>
    <t xml:space="preserve">Question 22.
Revenues </t>
  </si>
  <si>
    <t xml:space="preserve">Question 23.
Capital Expenditure </t>
  </si>
  <si>
    <t>Question 24. 
Income Before Tax</t>
  </si>
  <si>
    <t>Question 25.
Income Tax</t>
  </si>
  <si>
    <t xml:space="preserve">Qustion 26.
Community Contribution </t>
  </si>
  <si>
    <t xml:space="preserve">Kenya </t>
  </si>
  <si>
    <t xml:space="preserve">Points Per Question </t>
  </si>
  <si>
    <t xml:space="preserve">Number of Countries </t>
  </si>
  <si>
    <t>Result Per Question</t>
  </si>
  <si>
    <t xml:space="preserve">Total Points </t>
  </si>
  <si>
    <t xml:space="preserve">Final Score </t>
  </si>
  <si>
    <t>AITKEN SPENCE HOTEL HOLDINGS PLC</t>
  </si>
  <si>
    <t>AITKEN SPENCE PLC</t>
  </si>
  <si>
    <t>BROWN &amp; COMPANY PLC</t>
  </si>
  <si>
    <t>BROWNS INVESTMENT PLC</t>
  </si>
  <si>
    <t>BUKIT DARAH PLC</t>
  </si>
  <si>
    <t>CARSON CUMBERBATCH PLC</t>
  </si>
  <si>
    <t>CEYLINCO INSURANCE PLC</t>
  </si>
  <si>
    <t xml:space="preserve">Nepal </t>
  </si>
  <si>
    <t>CIC HOLDINGS PLC</t>
  </si>
  <si>
    <t>COMMERCIAL BANK OF CEYLON PLC</t>
  </si>
  <si>
    <t xml:space="preserve">Italy </t>
  </si>
  <si>
    <t>DIPPED PRODUCTS PLC</t>
  </si>
  <si>
    <t>EXPOLANKA HOLDINGS PLC</t>
  </si>
  <si>
    <t xml:space="preserve">Belgium </t>
  </si>
  <si>
    <t>UAE</t>
  </si>
  <si>
    <t>HAYCARB PLC</t>
  </si>
  <si>
    <t>HAYLEYS PLC</t>
  </si>
  <si>
    <t>HEMAS HOLDINGS PLC</t>
  </si>
  <si>
    <t>JOHN KEELLS HOLDINGS PLC</t>
  </si>
  <si>
    <t>JOHN KEELLS HOTEL HOLDINGS  PLC</t>
  </si>
  <si>
    <t>L B FINANCE  PLC</t>
  </si>
  <si>
    <t>LAUGFS GAS PLC</t>
  </si>
  <si>
    <t>LOLC HOLDINGS PLC</t>
  </si>
  <si>
    <t>MELSTACORP PLC</t>
  </si>
  <si>
    <t>NATIONAL DEVELOPMENT BANK PLC</t>
  </si>
  <si>
    <t>PEOPLE'S LEASING AND FINANCE  PLC</t>
  </si>
  <si>
    <t>TEEJAY LANKA PLC</t>
  </si>
  <si>
    <t>WINDFORCE PLC</t>
  </si>
  <si>
    <t xml:space="preserve">Question 25.
Revenues </t>
  </si>
  <si>
    <t xml:space="preserve">Question 26.
Capital Expenditure </t>
  </si>
  <si>
    <t>Question 27. 
Income Before Tax</t>
  </si>
  <si>
    <t>Question 28.
Income Tax</t>
  </si>
  <si>
    <t xml:space="preserve">Qustion 29.
Community Contribution </t>
  </si>
  <si>
    <t>AMBEON CAPITAL PLC</t>
  </si>
  <si>
    <t>CEYLON GUARDIAN INVESTEMENT TRUST PLC</t>
  </si>
  <si>
    <t>EDEN HOTEL LANKA PLC</t>
  </si>
  <si>
    <t>HELA APPAREL HOLDINGS PLC</t>
  </si>
  <si>
    <t xml:space="preserve">Egypt </t>
  </si>
  <si>
    <t>JAT HOLDINGS PLC</t>
  </si>
  <si>
    <t>LANKA TILES  PLC</t>
  </si>
  <si>
    <t>VIDULLANKA PLC</t>
  </si>
  <si>
    <t xml:space="preserve">Overall Rank - Country by Country Reporting </t>
  </si>
  <si>
    <t xml:space="preserve">Industry </t>
  </si>
  <si>
    <t>No. of Companies</t>
  </si>
  <si>
    <t>N/A*</t>
  </si>
  <si>
    <t xml:space="preserve">* The variance has been marked N/A as the question was amended for the current codebook, therefore, a comparable score cannot be obtained </t>
  </si>
  <si>
    <t>Agalawatte Plantations PLC</t>
  </si>
  <si>
    <t>Agstar PLC</t>
  </si>
  <si>
    <t>Bogala Graphite PLC</t>
  </si>
  <si>
    <t>Capital Alliance PLC</t>
  </si>
  <si>
    <t>Ceylon Grain Elevators PLC</t>
  </si>
  <si>
    <t>Co-operative Insurance PLC</t>
  </si>
  <si>
    <t>Colombo Fort and Land PLC</t>
  </si>
  <si>
    <t>E B Creasy &amp; Company PLC</t>
  </si>
  <si>
    <t>Elpitiya Plantation PLC</t>
  </si>
  <si>
    <t>Ex-Pack Corrugated Cartons PLC</t>
  </si>
  <si>
    <t>First Capital Holdings PLC</t>
  </si>
  <si>
    <t>Galadari Hotels PLC</t>
  </si>
  <si>
    <t>Hatton Plantation PLC</t>
  </si>
  <si>
    <t>HNB Assurance PLC</t>
  </si>
  <si>
    <t xml:space="preserve"> No</t>
  </si>
  <si>
    <t>Janashakthi Insurance PLC</t>
  </si>
  <si>
    <t>Kelani Cables PLC</t>
  </si>
  <si>
    <t>Kelani Tyres PLC</t>
  </si>
  <si>
    <t>Kelani Valley Plantations PLC</t>
  </si>
  <si>
    <t>Lanka Milk Food PLC</t>
  </si>
  <si>
    <t>Pan Asia Bank PLC</t>
  </si>
  <si>
    <t>Prime Land Residencies PLC</t>
  </si>
  <si>
    <t>Printcare PLC</t>
  </si>
  <si>
    <t>Sanasa Development Bank PLC</t>
  </si>
  <si>
    <t>Softlogic Capital PLC</t>
  </si>
  <si>
    <t>Talawakelle Tea Estates PLC</t>
  </si>
  <si>
    <t>Hunas Holdings PLC</t>
  </si>
  <si>
    <t xml:space="preserve">Guyana </t>
  </si>
  <si>
    <t>France</t>
  </si>
  <si>
    <t>Poland</t>
  </si>
  <si>
    <t>Panama</t>
  </si>
  <si>
    <t>UK</t>
  </si>
  <si>
    <t>Ukraine</t>
  </si>
  <si>
    <t xml:space="preserve">The Kyrgyz Republic </t>
  </si>
  <si>
    <t>Malawi</t>
  </si>
  <si>
    <t xml:space="preserve">Republic of Tajikistan </t>
  </si>
  <si>
    <t>Nigeria</t>
  </si>
  <si>
    <t xml:space="preserve">Tanzania </t>
  </si>
  <si>
    <t xml:space="preserve">No </t>
  </si>
  <si>
    <t>LIONS BREWERY (CEYLON) PLC</t>
  </si>
  <si>
    <t>ROYAL CERAMICS LANKA PLC</t>
  </si>
  <si>
    <t>CEYLON BEVERAGE HOLDINGS PLC</t>
  </si>
  <si>
    <t>hSENID BUSINESS SOLUTIONS PLC</t>
  </si>
  <si>
    <t>LOLC FINANCE PLC</t>
  </si>
  <si>
    <t>PRINTCARE PLC</t>
  </si>
  <si>
    <t>Guyana</t>
  </si>
  <si>
    <t>Republic of Tajikistan</t>
  </si>
  <si>
    <t>Tanzania</t>
  </si>
  <si>
    <t>John Keells Hotels Holdings PLC</t>
  </si>
  <si>
    <r>
      <t xml:space="preserve">Does the mechanism/channel provide for two-way communication with the whistle-blower </t>
    </r>
    <r>
      <rPr>
        <sz val="12"/>
        <color rgb="FF000000"/>
        <rFont val="Calibri Light"/>
        <family val="2"/>
        <scheme val="major"/>
      </rPr>
      <t>for any needed follow-up on the concern/s raised?</t>
    </r>
  </si>
  <si>
    <t>Reporting on Anti- Corruption Programmes</t>
  </si>
  <si>
    <t>The Colombo Fort Land and Building PLC</t>
  </si>
  <si>
    <t>Multi-line Insurance</t>
  </si>
  <si>
    <t>Automobiles &amp; Components</t>
  </si>
  <si>
    <t>Pan Asia Bankin Corporation PLC</t>
  </si>
  <si>
    <t>Commercial &amp; Professional Services</t>
  </si>
  <si>
    <t>Ceylon Tobacco Company PLC</t>
  </si>
  <si>
    <t>LOLC PLC</t>
  </si>
  <si>
    <t>The Lanka Hospital Corporation PLC</t>
  </si>
  <si>
    <t xml:space="preserve">Union Bank of Colombo PLC </t>
  </si>
  <si>
    <t>Asian Hotels and Properties PLC</t>
  </si>
  <si>
    <t>AIA Insurance Lanka PLC*</t>
  </si>
  <si>
    <t xml:space="preserve">Vallibel One PLC </t>
  </si>
  <si>
    <t>Commercial Leasing &amp; Finance PLC</t>
  </si>
  <si>
    <t>CT Holdings PLC</t>
  </si>
  <si>
    <t>Richard Pieris &amp; Company PLC</t>
  </si>
  <si>
    <t xml:space="preserve">Ceylon Beverages Holdings PLC </t>
  </si>
  <si>
    <t>Company</t>
  </si>
  <si>
    <t>2022 with gender</t>
  </si>
  <si>
    <t>2022 withoutgender</t>
  </si>
  <si>
    <t>2023 with gender</t>
  </si>
  <si>
    <t>Variance 2020 vs. 2023</t>
  </si>
  <si>
    <t>TRAC Score with Gender</t>
  </si>
  <si>
    <t xml:space="preserve">TRAC Score without Gender </t>
  </si>
  <si>
    <t>2023 withoutgender</t>
  </si>
  <si>
    <t>Overall Ranking</t>
  </si>
  <si>
    <t xml:space="preserve">Variance in Ranking </t>
  </si>
  <si>
    <t xml:space="preserve">Ranking has Improved </t>
  </si>
  <si>
    <t xml:space="preserve">Ranking has not Changed </t>
  </si>
  <si>
    <t xml:space="preserve">Ranking has Decreased </t>
  </si>
  <si>
    <t>LOLC Development Finance PLC</t>
  </si>
  <si>
    <t>Property Development PLC</t>
  </si>
  <si>
    <t>Overall Ranking with All Scores</t>
  </si>
  <si>
    <t>Anti-Corruption Programme</t>
  </si>
  <si>
    <t>Variance</t>
  </si>
  <si>
    <t xml:space="preserve">Scoring  has Improved </t>
  </si>
  <si>
    <t>Scoring has Not Changed</t>
  </si>
  <si>
    <t>Scoring has Decreased</t>
  </si>
  <si>
    <t xml:space="preserve">Asiri Hospital Holdings </t>
  </si>
  <si>
    <t xml:space="preserve">Central Finance Company PLC </t>
  </si>
  <si>
    <t xml:space="preserve">Ceylon Cold Stores PLC </t>
  </si>
  <si>
    <t xml:space="preserve">Ceylon Guardian Investment Trust PLC </t>
  </si>
  <si>
    <t xml:space="preserve">Chevron Lubricants Lanka PLC </t>
  </si>
  <si>
    <t xml:space="preserve">DFCC Bank PLC </t>
  </si>
  <si>
    <t xml:space="preserve">Dialog Axiata PLC </t>
  </si>
  <si>
    <t>Indo-Malay PLC</t>
  </si>
  <si>
    <t>Malwatte Valley Plantation PLC</t>
  </si>
  <si>
    <t>Mercantile Investment and Finance PLC</t>
  </si>
  <si>
    <t xml:space="preserve">Royal Ceramics Lanka PLC </t>
  </si>
  <si>
    <t>Senkadagala Finance Company PLC</t>
  </si>
  <si>
    <t xml:space="preserve">Seylan Bank PLC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</si>
</sst>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_);\(0.0\)"/>
    <numFmt numFmtId="166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2"/>
      <color rgb="FF00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11"/>
      <name val="Calibri"/>
      <family val="2"/>
      <scheme val="minor"/>
    </font>
    <font>
      <b/>
      <sz val="12"/>
      <name val="Calibri Light"/>
      <family val="2"/>
      <scheme val="major"/>
    </font>
    <font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2"/>
      <color rgb="FF333333"/>
      <name val="Calibri Light"/>
      <family val="2"/>
      <scheme val="major"/>
    </font>
    <font>
      <b/>
      <sz val="14"/>
      <color rgb="FF000000"/>
      <name val="Calibri Light"/>
      <family val="2"/>
    </font>
    <font>
      <sz val="8"/>
      <name val="Calibri"/>
      <family val="2"/>
      <scheme val="minor"/>
    </font>
    <font>
      <b/>
      <sz val="12"/>
      <color rgb="FF0A0101"/>
      <name val="Calibri Light"/>
      <family val="2"/>
      <scheme val="major"/>
    </font>
    <font>
      <b/>
      <sz val="12"/>
      <color indexed="0"/>
      <name val="Calibri Light"/>
      <family val="2"/>
      <scheme val="major"/>
    </font>
    <font>
      <sz val="12"/>
      <color rgb="FF0A010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indexed="0"/>
      <name val="Calibri Light"/>
      <family val="2"/>
      <scheme val="major"/>
    </font>
    <font>
      <sz val="12"/>
      <name val="Calibri Light"/>
      <family val="2"/>
      <scheme val="maj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 Light"/>
      <family val="2"/>
      <scheme val="major"/>
    </font>
    <font>
      <b/>
      <sz val="12"/>
      <color rgb="FF000000"/>
      <name val="Calibri Light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 Light"/>
      <family val="2"/>
    </font>
    <font>
      <b/>
      <sz val="12"/>
      <color theme="0"/>
      <name val="Calibri Light"/>
      <family val="2"/>
      <scheme val="major"/>
    </font>
    <font>
      <sz val="12"/>
      <color theme="0"/>
      <name val="Calibri Light"/>
      <family val="2"/>
    </font>
    <font>
      <b/>
      <sz val="12"/>
      <color theme="0"/>
      <name val="Calibri Light"/>
      <family val="2"/>
    </font>
    <font>
      <b/>
      <sz val="18"/>
      <color rgb="FF000000"/>
      <name val="Calibri Light"/>
      <family val="2"/>
    </font>
    <font>
      <sz val="12"/>
      <color theme="0"/>
      <name val="Calibri Light"/>
      <family val="2"/>
      <scheme val="major"/>
    </font>
    <font>
      <b/>
      <sz val="14"/>
      <name val="Calibri Light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9" fontId="5" fillId="2" borderId="0" xfId="0" applyNumberFormat="1" applyFont="1" applyFill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0" borderId="0" xfId="0" applyFont="1"/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9" fontId="11" fillId="2" borderId="0" xfId="0" applyNumberFormat="1" applyFont="1" applyFill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9" fontId="14" fillId="2" borderId="1" xfId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8" xfId="0" applyBorder="1"/>
    <xf numFmtId="0" fontId="0" fillId="0" borderId="37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5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8" fillId="0" borderId="62" xfId="0" applyFont="1" applyBorder="1" applyAlignment="1">
      <alignment horizontal="center" vertical="center" wrapText="1"/>
    </xf>
    <xf numFmtId="9" fontId="8" fillId="0" borderId="61" xfId="1" applyFont="1" applyFill="1" applyBorder="1" applyAlignment="1">
      <alignment horizontal="center" vertical="center" wrapText="1"/>
    </xf>
    <xf numFmtId="9" fontId="8" fillId="0" borderId="61" xfId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9" fontId="8" fillId="0" borderId="44" xfId="1" applyFont="1" applyFill="1" applyBorder="1" applyAlignment="1">
      <alignment horizontal="center" vertical="center" wrapText="1"/>
    </xf>
    <xf numFmtId="9" fontId="8" fillId="0" borderId="44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9" fontId="8" fillId="0" borderId="53" xfId="1" applyFont="1" applyFill="1" applyBorder="1" applyAlignment="1">
      <alignment horizontal="center" vertical="center" wrapText="1"/>
    </xf>
    <xf numFmtId="9" fontId="8" fillId="0" borderId="53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9" fontId="8" fillId="0" borderId="43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4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9" fontId="0" fillId="0" borderId="0" xfId="1" applyFont="1"/>
    <xf numFmtId="164" fontId="0" fillId="0" borderId="0" xfId="2" applyFont="1" applyBorder="1"/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9" fontId="8" fillId="0" borderId="66" xfId="1" applyFont="1" applyFill="1" applyBorder="1" applyAlignment="1">
      <alignment horizontal="center" vertical="center" wrapText="1"/>
    </xf>
    <xf numFmtId="9" fontId="8" fillId="0" borderId="52" xfId="1" applyFont="1" applyFill="1" applyBorder="1" applyAlignment="1">
      <alignment horizontal="center" vertical="center" wrapText="1"/>
    </xf>
    <xf numFmtId="9" fontId="8" fillId="0" borderId="66" xfId="1" applyFont="1" applyBorder="1" applyAlignment="1">
      <alignment horizontal="center" vertical="center"/>
    </xf>
    <xf numFmtId="9" fontId="8" fillId="0" borderId="52" xfId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9" fontId="8" fillId="0" borderId="19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9" fontId="8" fillId="0" borderId="62" xfId="1" applyFont="1" applyFill="1" applyBorder="1" applyAlignment="1">
      <alignment horizontal="center" vertical="center" wrapText="1"/>
    </xf>
    <xf numFmtId="9" fontId="8" fillId="0" borderId="38" xfId="1" applyFont="1" applyFill="1" applyBorder="1" applyAlignment="1">
      <alignment horizontal="center" vertical="center" wrapText="1"/>
    </xf>
    <xf numFmtId="9" fontId="8" fillId="0" borderId="62" xfId="1" applyFont="1" applyBorder="1" applyAlignment="1">
      <alignment horizontal="center" vertical="center"/>
    </xf>
    <xf numFmtId="9" fontId="8" fillId="0" borderId="33" xfId="1" applyFont="1" applyFill="1" applyBorder="1" applyAlignment="1">
      <alignment horizontal="center" vertical="center" wrapText="1"/>
    </xf>
    <xf numFmtId="9" fontId="8" fillId="0" borderId="39" xfId="1" applyFont="1" applyFill="1" applyBorder="1" applyAlignment="1">
      <alignment horizontal="center" vertical="center" wrapText="1"/>
    </xf>
    <xf numFmtId="9" fontId="8" fillId="0" borderId="33" xfId="1" applyFont="1" applyBorder="1" applyAlignment="1">
      <alignment horizontal="center" vertical="center"/>
    </xf>
    <xf numFmtId="9" fontId="8" fillId="0" borderId="34" xfId="1" applyFont="1" applyFill="1" applyBorder="1" applyAlignment="1">
      <alignment horizontal="center" vertical="center" wrapText="1"/>
    </xf>
    <xf numFmtId="9" fontId="8" fillId="0" borderId="41" xfId="1" applyFont="1" applyFill="1" applyBorder="1" applyAlignment="1">
      <alignment horizontal="center" vertical="center" wrapText="1"/>
    </xf>
    <xf numFmtId="9" fontId="8" fillId="0" borderId="34" xfId="1" applyFont="1" applyBorder="1" applyAlignment="1">
      <alignment horizontal="center" vertical="center"/>
    </xf>
    <xf numFmtId="9" fontId="8" fillId="0" borderId="42" xfId="1" applyFont="1" applyFill="1" applyBorder="1" applyAlignment="1">
      <alignment horizontal="center" vertical="center" wrapText="1"/>
    </xf>
    <xf numFmtId="9" fontId="8" fillId="0" borderId="35" xfId="1" applyFont="1" applyFill="1" applyBorder="1" applyAlignment="1">
      <alignment horizontal="center" vertical="center" wrapText="1"/>
    </xf>
    <xf numFmtId="9" fontId="8" fillId="0" borderId="35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9" fontId="23" fillId="0" borderId="0" xfId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0" fontId="5" fillId="4" borderId="63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25" fillId="0" borderId="25" xfId="0" applyFont="1" applyBorder="1" applyAlignment="1">
      <alignment horizontal="center" vertical="center" wrapText="1"/>
    </xf>
    <xf numFmtId="0" fontId="23" fillId="15" borderId="11" xfId="0" applyFont="1" applyFill="1" applyBorder="1"/>
    <xf numFmtId="0" fontId="23" fillId="15" borderId="30" xfId="0" applyFont="1" applyFill="1" applyBorder="1"/>
    <xf numFmtId="0" fontId="5" fillId="4" borderId="2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25" fillId="0" borderId="25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/>
    <xf numFmtId="0" fontId="14" fillId="0" borderId="1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6" fillId="0" borderId="74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 wrapText="1"/>
    </xf>
    <xf numFmtId="0" fontId="26" fillId="16" borderId="68" xfId="0" applyFont="1" applyFill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8" fillId="0" borderId="83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26" fillId="0" borderId="94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29" fillId="16" borderId="79" xfId="0" applyFont="1" applyFill="1" applyBorder="1" applyAlignment="1">
      <alignment horizontal="center" vertical="center" wrapText="1"/>
    </xf>
    <xf numFmtId="0" fontId="29" fillId="16" borderId="8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 wrapText="1"/>
    </xf>
    <xf numFmtId="0" fontId="26" fillId="16" borderId="79" xfId="0" applyFont="1" applyFill="1" applyBorder="1" applyAlignment="1">
      <alignment horizontal="center" vertical="center" wrapText="1"/>
    </xf>
    <xf numFmtId="0" fontId="26" fillId="16" borderId="80" xfId="0" applyFont="1" applyFill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96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26" fillId="0" borderId="98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16" borderId="68" xfId="0" applyFont="1" applyFill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6" fillId="0" borderId="10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center" vertical="center" wrapText="1"/>
    </xf>
    <xf numFmtId="0" fontId="28" fillId="0" borderId="105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1" xfId="0" applyFont="1" applyBorder="1" applyAlignment="1">
      <alignment horizontal="center" vertical="center" wrapText="1"/>
    </xf>
    <xf numFmtId="0" fontId="26" fillId="0" borderId="97" xfId="0" applyFont="1" applyBorder="1" applyAlignment="1">
      <alignment horizontal="center" vertical="center" wrapText="1"/>
    </xf>
    <xf numFmtId="0" fontId="28" fillId="0" borderId="80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/>
    </xf>
    <xf numFmtId="0" fontId="26" fillId="0" borderId="10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textRotation="90" wrapText="1"/>
    </xf>
    <xf numFmtId="0" fontId="0" fillId="0" borderId="17" xfId="0" applyBorder="1" applyAlignment="1">
      <alignment textRotation="90" wrapText="1"/>
    </xf>
    <xf numFmtId="0" fontId="5" fillId="0" borderId="17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9" fontId="5" fillId="0" borderId="17" xfId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16" borderId="17" xfId="0" applyFont="1" applyFill="1" applyBorder="1" applyAlignment="1">
      <alignment horizontal="center" vertical="center" wrapText="1"/>
    </xf>
    <xf numFmtId="0" fontId="26" fillId="16" borderId="17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textRotation="90"/>
    </xf>
    <xf numFmtId="0" fontId="5" fillId="0" borderId="17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10" borderId="17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2" fontId="5" fillId="10" borderId="17" xfId="0" applyNumberFormat="1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2" fontId="22" fillId="0" borderId="17" xfId="1" applyNumberFormat="1" applyFont="1" applyBorder="1" applyAlignment="1">
      <alignment horizontal="center"/>
    </xf>
    <xf numFmtId="2" fontId="5" fillId="0" borderId="17" xfId="2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2" fontId="18" fillId="10" borderId="17" xfId="0" applyNumberFormat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vertical="center"/>
    </xf>
    <xf numFmtId="0" fontId="8" fillId="0" borderId="17" xfId="0" applyFont="1" applyBorder="1" applyAlignment="1">
      <alignment horizontal="left" textRotation="90" wrapText="1"/>
    </xf>
    <xf numFmtId="0" fontId="29" fillId="0" borderId="17" xfId="0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left" textRotation="90" wrapText="1"/>
    </xf>
    <xf numFmtId="0" fontId="0" fillId="0" borderId="17" xfId="0" applyBorder="1" applyAlignment="1">
      <alignment horizontal="left" textRotation="90" wrapText="1"/>
    </xf>
    <xf numFmtId="0" fontId="28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2" fontId="32" fillId="10" borderId="17" xfId="0" applyNumberFormat="1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vertical="center" wrapText="1"/>
    </xf>
    <xf numFmtId="0" fontId="25" fillId="7" borderId="6" xfId="0" applyFont="1" applyFill="1" applyBorder="1" applyAlignment="1">
      <alignment vertical="center" wrapText="1"/>
    </xf>
    <xf numFmtId="0" fontId="25" fillId="7" borderId="7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15" borderId="25" xfId="0" applyFont="1" applyFill="1" applyBorder="1"/>
    <xf numFmtId="0" fontId="5" fillId="4" borderId="18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2" fontId="8" fillId="0" borderId="17" xfId="0" applyNumberFormat="1" applyFont="1" applyBorder="1"/>
    <xf numFmtId="0" fontId="5" fillId="0" borderId="17" xfId="0" applyFont="1" applyBorder="1"/>
    <xf numFmtId="2" fontId="8" fillId="0" borderId="17" xfId="0" applyNumberFormat="1" applyFont="1" applyBorder="1" applyAlignment="1">
      <alignment horizontal="right"/>
    </xf>
    <xf numFmtId="2" fontId="8" fillId="10" borderId="17" xfId="0" applyNumberFormat="1" applyFont="1" applyFill="1" applyBorder="1" applyAlignment="1">
      <alignment horizontal="center" vertical="center" wrapText="1"/>
    </xf>
    <xf numFmtId="2" fontId="31" fillId="0" borderId="0" xfId="0" applyNumberFormat="1" applyFont="1"/>
    <xf numFmtId="2" fontId="5" fillId="11" borderId="17" xfId="0" applyNumberFormat="1" applyFont="1" applyFill="1" applyBorder="1"/>
    <xf numFmtId="2" fontId="5" fillId="0" borderId="17" xfId="0" applyNumberFormat="1" applyFont="1" applyBorder="1" applyAlignment="1">
      <alignment horizontal="right"/>
    </xf>
    <xf numFmtId="0" fontId="0" fillId="10" borderId="17" xfId="0" applyFill="1" applyBorder="1"/>
    <xf numFmtId="0" fontId="0" fillId="0" borderId="0" xfId="0" applyAlignment="1">
      <alignment vertical="center"/>
    </xf>
    <xf numFmtId="164" fontId="5" fillId="0" borderId="0" xfId="2" applyFont="1" applyAlignment="1">
      <alignment horizontal="center" vertical="center"/>
    </xf>
    <xf numFmtId="166" fontId="0" fillId="0" borderId="0" xfId="0" applyNumberFormat="1" applyAlignment="1">
      <alignment vertical="center"/>
    </xf>
    <xf numFmtId="9" fontId="0" fillId="0" borderId="0" xfId="1" applyFont="1" applyAlignment="1">
      <alignment vertical="center"/>
    </xf>
    <xf numFmtId="9" fontId="0" fillId="0" borderId="0" xfId="0" applyNumberFormat="1" applyAlignment="1">
      <alignment vertical="center"/>
    </xf>
    <xf numFmtId="9" fontId="8" fillId="0" borderId="17" xfId="1" applyFont="1" applyFill="1" applyBorder="1" applyAlignment="1">
      <alignment horizontal="center" vertical="center" wrapText="1"/>
    </xf>
    <xf numFmtId="9" fontId="8" fillId="0" borderId="17" xfId="1" applyFont="1" applyBorder="1" applyAlignment="1">
      <alignment horizontal="center" vertical="center"/>
    </xf>
    <xf numFmtId="0" fontId="6" fillId="10" borderId="17" xfId="0" applyFont="1" applyFill="1" applyBorder="1" applyAlignment="1">
      <alignment vertical="center"/>
    </xf>
    <xf numFmtId="164" fontId="6" fillId="10" borderId="17" xfId="2" applyFont="1" applyFill="1" applyBorder="1" applyAlignment="1">
      <alignment horizontal="center" vertical="center"/>
    </xf>
    <xf numFmtId="166" fontId="6" fillId="10" borderId="17" xfId="0" applyNumberFormat="1" applyFont="1" applyFill="1" applyBorder="1" applyAlignment="1">
      <alignment vertical="center"/>
    </xf>
    <xf numFmtId="9" fontId="6" fillId="10" borderId="17" xfId="1" applyFont="1" applyFill="1" applyBorder="1" applyAlignment="1">
      <alignment vertical="center"/>
    </xf>
    <xf numFmtId="164" fontId="5" fillId="10" borderId="17" xfId="2" applyFont="1" applyFill="1" applyBorder="1" applyAlignment="1">
      <alignment horizontal="center" vertical="center" wrapText="1"/>
    </xf>
    <xf numFmtId="166" fontId="5" fillId="10" borderId="17" xfId="0" applyNumberFormat="1" applyFont="1" applyFill="1" applyBorder="1" applyAlignment="1">
      <alignment horizontal="center" vertical="center" wrapText="1"/>
    </xf>
    <xf numFmtId="9" fontId="5" fillId="10" borderId="17" xfId="1" applyFont="1" applyFill="1" applyBorder="1" applyAlignment="1">
      <alignment horizontal="center" vertical="center" wrapText="1"/>
    </xf>
    <xf numFmtId="165" fontId="20" fillId="0" borderId="17" xfId="2" applyNumberFormat="1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9" fontId="18" fillId="10" borderId="17" xfId="0" applyNumberFormat="1" applyFont="1" applyFill="1" applyBorder="1" applyAlignment="1">
      <alignment horizontal="center" vertical="center"/>
    </xf>
    <xf numFmtId="2" fontId="18" fillId="10" borderId="17" xfId="0" applyNumberFormat="1" applyFont="1" applyFill="1" applyBorder="1" applyAlignment="1">
      <alignment vertical="center"/>
    </xf>
    <xf numFmtId="9" fontId="8" fillId="0" borderId="17" xfId="1" applyFont="1" applyBorder="1" applyAlignment="1">
      <alignment vertical="center"/>
    </xf>
    <xf numFmtId="2" fontId="8" fillId="12" borderId="17" xfId="0" applyNumberFormat="1" applyFont="1" applyFill="1" applyBorder="1" applyAlignment="1">
      <alignment vertical="center"/>
    </xf>
    <xf numFmtId="0" fontId="5" fillId="2" borderId="6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9" fontId="8" fillId="0" borderId="19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 wrapText="1"/>
    </xf>
    <xf numFmtId="9" fontId="8" fillId="0" borderId="17" xfId="0" applyNumberFormat="1" applyFont="1" applyBorder="1" applyAlignment="1">
      <alignment horizontal="center" vertical="center"/>
    </xf>
    <xf numFmtId="0" fontId="8" fillId="10" borderId="0" xfId="0" applyFont="1" applyFill="1" applyAlignment="1">
      <alignment wrapText="1"/>
    </xf>
    <xf numFmtId="0" fontId="8" fillId="0" borderId="53" xfId="0" applyFont="1" applyBorder="1" applyAlignment="1">
      <alignment horizontal="left" vertical="center" wrapText="1"/>
    </xf>
    <xf numFmtId="9" fontId="8" fillId="0" borderId="5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9" fontId="8" fillId="0" borderId="66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9" fontId="8" fillId="0" borderId="51" xfId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4" fillId="0" borderId="17" xfId="0" applyFont="1" applyBorder="1" applyAlignment="1" applyProtection="1">
      <alignment vertical="center"/>
      <protection locked="0"/>
    </xf>
    <xf numFmtId="2" fontId="23" fillId="6" borderId="17" xfId="0" applyNumberFormat="1" applyFont="1" applyFill="1" applyBorder="1" applyAlignment="1">
      <alignment horizontal="center" vertical="center"/>
    </xf>
    <xf numFmtId="9" fontId="23" fillId="6" borderId="17" xfId="1" applyFont="1" applyFill="1" applyBorder="1" applyAlignment="1">
      <alignment horizontal="right" vertical="center"/>
    </xf>
    <xf numFmtId="2" fontId="23" fillId="6" borderId="17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9" fontId="23" fillId="0" borderId="0" xfId="1" applyFont="1" applyFill="1" applyBorder="1" applyAlignment="1">
      <alignment horizontal="right" vertical="center"/>
    </xf>
    <xf numFmtId="2" fontId="23" fillId="0" borderId="0" xfId="0" applyNumberFormat="1" applyFont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21" fillId="0" borderId="17" xfId="0" applyFont="1" applyBorder="1" applyAlignment="1" applyProtection="1">
      <alignment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wrapText="1"/>
    </xf>
    <xf numFmtId="0" fontId="7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vertical="center"/>
    </xf>
    <xf numFmtId="0" fontId="8" fillId="0" borderId="17" xfId="0" applyFont="1" applyBorder="1"/>
    <xf numFmtId="0" fontId="10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wrapText="1"/>
    </xf>
    <xf numFmtId="2" fontId="8" fillId="12" borderId="17" xfId="0" applyNumberFormat="1" applyFont="1" applyFill="1" applyBorder="1" applyAlignment="1">
      <alignment horizontal="center" vertical="center"/>
    </xf>
    <xf numFmtId="2" fontId="8" fillId="9" borderId="17" xfId="0" applyNumberFormat="1" applyFont="1" applyFill="1" applyBorder="1" applyAlignment="1">
      <alignment horizontal="center" vertical="center"/>
    </xf>
    <xf numFmtId="2" fontId="8" fillId="6" borderId="17" xfId="0" applyNumberFormat="1" applyFont="1" applyFill="1" applyBorder="1" applyAlignment="1">
      <alignment horizontal="center" vertical="center"/>
    </xf>
    <xf numFmtId="9" fontId="8" fillId="0" borderId="17" xfId="1" applyFont="1" applyBorder="1"/>
    <xf numFmtId="164" fontId="8" fillId="0" borderId="17" xfId="2" applyFont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2" fontId="33" fillId="9" borderId="17" xfId="0" applyNumberFormat="1" applyFont="1" applyFill="1" applyBorder="1" applyAlignment="1">
      <alignment horizontal="center" vertical="center" wrapText="1"/>
    </xf>
    <xf numFmtId="2" fontId="8" fillId="12" borderId="17" xfId="0" applyNumberFormat="1" applyFont="1" applyFill="1" applyBorder="1" applyAlignment="1">
      <alignment horizontal="center" vertical="center" wrapText="1"/>
    </xf>
    <xf numFmtId="2" fontId="8" fillId="6" borderId="17" xfId="0" applyNumberFormat="1" applyFont="1" applyFill="1" applyBorder="1" applyAlignment="1">
      <alignment horizontal="center" vertical="center" wrapText="1"/>
    </xf>
    <xf numFmtId="2" fontId="8" fillId="9" borderId="17" xfId="0" applyNumberFormat="1" applyFont="1" applyFill="1" applyBorder="1" applyAlignment="1">
      <alignment horizontal="center" vertical="center" wrapText="1"/>
    </xf>
    <xf numFmtId="2" fontId="33" fillId="6" borderId="17" xfId="0" applyNumberFormat="1" applyFont="1" applyFill="1" applyBorder="1" applyAlignment="1">
      <alignment horizontal="center" vertical="center" wrapText="1"/>
    </xf>
    <xf numFmtId="2" fontId="33" fillId="12" borderId="17" xfId="0" applyNumberFormat="1" applyFont="1" applyFill="1" applyBorder="1" applyAlignment="1">
      <alignment horizontal="center" vertical="center" wrapText="1"/>
    </xf>
    <xf numFmtId="2" fontId="8" fillId="11" borderId="17" xfId="0" applyNumberFormat="1" applyFont="1" applyFill="1" applyBorder="1" applyAlignment="1">
      <alignment horizontal="center" vertical="center" wrapText="1"/>
    </xf>
    <xf numFmtId="2" fontId="18" fillId="10" borderId="17" xfId="0" applyNumberFormat="1" applyFont="1" applyFill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164" fontId="8" fillId="0" borderId="17" xfId="2" applyFont="1" applyFill="1" applyBorder="1" applyAlignment="1">
      <alignment horizontal="center" vertical="center" wrapText="1"/>
    </xf>
    <xf numFmtId="0" fontId="23" fillId="10" borderId="17" xfId="0" applyFont="1" applyFill="1" applyBorder="1" applyAlignment="1">
      <alignment horizontal="left" vertical="center" wrapText="1"/>
    </xf>
    <xf numFmtId="164" fontId="23" fillId="10" borderId="17" xfId="2" applyFont="1" applyFill="1" applyBorder="1" applyAlignment="1">
      <alignment horizontal="center" vertical="center" wrapText="1"/>
    </xf>
    <xf numFmtId="2" fontId="23" fillId="10" borderId="17" xfId="0" applyNumberFormat="1" applyFont="1" applyFill="1" applyBorder="1" applyAlignment="1">
      <alignment horizontal="center" vertical="center"/>
    </xf>
    <xf numFmtId="2" fontId="18" fillId="18" borderId="17" xfId="1" applyNumberFormat="1" applyFont="1" applyFill="1" applyBorder="1" applyAlignment="1">
      <alignment horizontal="right" vertical="center"/>
    </xf>
    <xf numFmtId="9" fontId="8" fillId="0" borderId="12" xfId="1" applyFont="1" applyBorder="1" applyAlignment="1">
      <alignment horizontal="center" vertical="center" wrapText="1"/>
    </xf>
    <xf numFmtId="9" fontId="8" fillId="0" borderId="16" xfId="1" applyFont="1" applyBorder="1" applyAlignment="1">
      <alignment horizontal="center" vertical="center" wrapText="1"/>
    </xf>
    <xf numFmtId="9" fontId="8" fillId="0" borderId="111" xfId="1" applyFont="1" applyBorder="1" applyAlignment="1">
      <alignment horizontal="center" vertical="center" wrapText="1"/>
    </xf>
    <xf numFmtId="0" fontId="8" fillId="9" borderId="17" xfId="0" applyFont="1" applyFill="1" applyBorder="1" applyAlignment="1">
      <alignment wrapText="1"/>
    </xf>
    <xf numFmtId="9" fontId="8" fillId="9" borderId="17" xfId="1" applyFont="1" applyFill="1" applyBorder="1"/>
    <xf numFmtId="164" fontId="8" fillId="9" borderId="17" xfId="2" applyFont="1" applyFill="1" applyBorder="1"/>
    <xf numFmtId="0" fontId="33" fillId="10" borderId="17" xfId="0" applyFont="1" applyFill="1" applyBorder="1" applyAlignment="1">
      <alignment horizontal="center" vertical="center" wrapText="1"/>
    </xf>
    <xf numFmtId="1" fontId="33" fillId="10" borderId="17" xfId="0" applyNumberFormat="1" applyFont="1" applyFill="1" applyBorder="1" applyAlignment="1">
      <alignment horizontal="center" vertical="center" wrapText="1"/>
    </xf>
    <xf numFmtId="1" fontId="33" fillId="10" borderId="17" xfId="0" applyNumberFormat="1" applyFont="1" applyFill="1" applyBorder="1" applyAlignment="1">
      <alignment horizontal="center" vertical="center"/>
    </xf>
    <xf numFmtId="1" fontId="36" fillId="10" borderId="17" xfId="0" applyNumberFormat="1" applyFont="1" applyFill="1" applyBorder="1" applyAlignment="1">
      <alignment horizontal="center" vertical="center" wrapText="1"/>
    </xf>
    <xf numFmtId="1" fontId="37" fillId="0" borderId="17" xfId="0" applyNumberFormat="1" applyFont="1" applyBorder="1" applyAlignment="1">
      <alignment horizontal="center" vertical="center"/>
    </xf>
    <xf numFmtId="2" fontId="38" fillId="0" borderId="17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1" fontId="39" fillId="0" borderId="17" xfId="0" applyNumberFormat="1" applyFont="1" applyBorder="1" applyAlignment="1">
      <alignment vertical="center"/>
    </xf>
    <xf numFmtId="0" fontId="8" fillId="0" borderId="17" xfId="0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15" fillId="11" borderId="17" xfId="0" applyFont="1" applyFill="1" applyBorder="1" applyAlignment="1">
      <alignment horizontal="center" vertical="center"/>
    </xf>
    <xf numFmtId="2" fontId="15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13" borderId="17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1" fontId="36" fillId="10" borderId="17" xfId="0" applyNumberFormat="1" applyFont="1" applyFill="1" applyBorder="1" applyAlignment="1">
      <alignment horizontal="center" vertical="center"/>
    </xf>
    <xf numFmtId="0" fontId="33" fillId="10" borderId="17" xfId="1" applyNumberFormat="1" applyFont="1" applyFill="1" applyBorder="1" applyAlignment="1">
      <alignment horizontal="center" vertical="center" wrapText="1"/>
    </xf>
    <xf numFmtId="0" fontId="36" fillId="10" borderId="17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2" fontId="8" fillId="0" borderId="17" xfId="2" applyNumberFormat="1" applyFont="1" applyBorder="1" applyAlignment="1">
      <alignment horizontal="center" vertical="center"/>
    </xf>
    <xf numFmtId="2" fontId="41" fillId="0" borderId="17" xfId="0" applyNumberFormat="1" applyFont="1" applyBorder="1" applyAlignment="1">
      <alignment horizontal="center" vertical="center"/>
    </xf>
    <xf numFmtId="9" fontId="41" fillId="0" borderId="17" xfId="0" applyNumberFormat="1" applyFont="1" applyBorder="1" applyAlignment="1">
      <alignment horizontal="center" vertical="center"/>
    </xf>
    <xf numFmtId="2" fontId="41" fillId="0" borderId="17" xfId="0" applyNumberFormat="1" applyFont="1" applyBorder="1" applyAlignment="1">
      <alignment vertical="center"/>
    </xf>
    <xf numFmtId="0" fontId="7" fillId="11" borderId="17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14" borderId="17" xfId="0" applyFont="1" applyFill="1" applyBorder="1" applyAlignment="1">
      <alignment horizontal="center" vertical="center"/>
    </xf>
    <xf numFmtId="2" fontId="25" fillId="0" borderId="17" xfId="0" applyNumberFormat="1" applyFont="1" applyBorder="1" applyAlignment="1">
      <alignment horizontal="center" vertical="center"/>
    </xf>
    <xf numFmtId="0" fontId="23" fillId="10" borderId="17" xfId="0" applyFont="1" applyFill="1" applyBorder="1"/>
    <xf numFmtId="0" fontId="42" fillId="10" borderId="17" xfId="0" applyFont="1" applyFill="1" applyBorder="1"/>
    <xf numFmtId="2" fontId="42" fillId="10" borderId="17" xfId="0" applyNumberFormat="1" applyFont="1" applyFill="1" applyBorder="1"/>
    <xf numFmtId="2" fontId="42" fillId="10" borderId="17" xfId="0" applyNumberFormat="1" applyFont="1" applyFill="1" applyBorder="1" applyAlignment="1">
      <alignment horizontal="center" vertical="center"/>
    </xf>
    <xf numFmtId="9" fontId="42" fillId="10" borderId="17" xfId="0" applyNumberFormat="1" applyFont="1" applyFill="1" applyBorder="1" applyAlignment="1">
      <alignment horizontal="center" vertical="center"/>
    </xf>
    <xf numFmtId="9" fontId="42" fillId="10" borderId="17" xfId="1" applyFont="1" applyFill="1" applyBorder="1"/>
    <xf numFmtId="0" fontId="34" fillId="0" borderId="0" xfId="0" applyFont="1"/>
    <xf numFmtId="2" fontId="0" fillId="0" borderId="0" xfId="1" applyNumberFormat="1" applyFont="1"/>
    <xf numFmtId="2" fontId="34" fillId="0" borderId="0" xfId="0" applyNumberFormat="1" applyFont="1" applyAlignment="1">
      <alignment horizontal="center"/>
    </xf>
    <xf numFmtId="2" fontId="34" fillId="0" borderId="0" xfId="0" applyNumberFormat="1" applyFont="1"/>
    <xf numFmtId="0" fontId="31" fillId="0" borderId="0" xfId="0" applyFont="1"/>
    <xf numFmtId="2" fontId="15" fillId="0" borderId="17" xfId="1" applyNumberFormat="1" applyFont="1" applyBorder="1" applyAlignment="1">
      <alignment horizontal="center" vertical="center"/>
    </xf>
    <xf numFmtId="9" fontId="15" fillId="0" borderId="17" xfId="1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/>
    </xf>
    <xf numFmtId="0" fontId="33" fillId="10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40" fillId="10" borderId="17" xfId="0" applyFont="1" applyFill="1" applyBorder="1" applyAlignment="1">
      <alignment horizontal="center" vertical="center"/>
    </xf>
    <xf numFmtId="2" fontId="33" fillId="10" borderId="17" xfId="0" applyNumberFormat="1" applyFont="1" applyFill="1" applyBorder="1" applyAlignment="1">
      <alignment horizontal="center" vertical="center" wrapText="1"/>
    </xf>
    <xf numFmtId="166" fontId="5" fillId="10" borderId="17" xfId="0" applyNumberFormat="1" applyFont="1" applyFill="1" applyBorder="1" applyAlignment="1">
      <alignment horizontal="center" vertical="center" wrapText="1"/>
    </xf>
    <xf numFmtId="9" fontId="33" fillId="10" borderId="17" xfId="0" applyNumberFormat="1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left" vertical="center"/>
    </xf>
    <xf numFmtId="0" fontId="6" fillId="8" borderId="1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5" fillId="5" borderId="1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9" fontId="5" fillId="5" borderId="17" xfId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7" xfId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textRotation="90" wrapText="1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8" fillId="4" borderId="4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43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4" borderId="45" xfId="0" applyFont="1" applyFill="1" applyBorder="1" applyAlignment="1">
      <alignment horizontal="left" vertical="center" wrapText="1"/>
    </xf>
    <xf numFmtId="0" fontId="5" fillId="8" borderId="54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left" vertical="center" wrapText="1"/>
    </xf>
    <xf numFmtId="0" fontId="8" fillId="4" borderId="5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4" borderId="47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41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4" fontId="23" fillId="15" borderId="9" xfId="0" applyNumberFormat="1" applyFont="1" applyFill="1" applyBorder="1" applyAlignment="1">
      <alignment horizontal="right"/>
    </xf>
    <xf numFmtId="4" fontId="23" fillId="15" borderId="58" xfId="0" applyNumberFormat="1" applyFont="1" applyFill="1" applyBorder="1" applyAlignment="1">
      <alignment horizontal="right"/>
    </xf>
    <xf numFmtId="4" fontId="23" fillId="15" borderId="10" xfId="0" applyNumberFormat="1" applyFont="1" applyFill="1" applyBorder="1" applyAlignment="1">
      <alignment horizontal="right"/>
    </xf>
    <xf numFmtId="9" fontId="23" fillId="15" borderId="23" xfId="1" applyFont="1" applyFill="1" applyBorder="1" applyAlignment="1">
      <alignment horizontal="right"/>
    </xf>
    <xf numFmtId="9" fontId="23" fillId="15" borderId="59" xfId="1" applyFont="1" applyFill="1" applyBorder="1" applyAlignment="1">
      <alignment horizontal="right"/>
    </xf>
    <xf numFmtId="9" fontId="23" fillId="15" borderId="24" xfId="1" applyFont="1" applyFill="1" applyBorder="1" applyAlignment="1">
      <alignment horizontal="right"/>
    </xf>
    <xf numFmtId="9" fontId="23" fillId="15" borderId="28" xfId="1" applyFont="1" applyFill="1" applyBorder="1" applyAlignment="1">
      <alignment horizontal="right"/>
    </xf>
    <xf numFmtId="9" fontId="23" fillId="15" borderId="48" xfId="1" applyFont="1" applyFill="1" applyBorder="1" applyAlignment="1">
      <alignment horizontal="right"/>
    </xf>
    <xf numFmtId="9" fontId="23" fillId="15" borderId="29" xfId="1" applyFont="1" applyFill="1" applyBorder="1" applyAlignment="1">
      <alignment horizontal="right"/>
    </xf>
    <xf numFmtId="0" fontId="10" fillId="2" borderId="5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5" fillId="9" borderId="55" xfId="0" applyFont="1" applyFill="1" applyBorder="1" applyAlignment="1">
      <alignment horizontal="center"/>
    </xf>
    <xf numFmtId="0" fontId="5" fillId="9" borderId="56" xfId="0" applyFont="1" applyFill="1" applyBorder="1" applyAlignment="1">
      <alignment horizontal="center"/>
    </xf>
    <xf numFmtId="0" fontId="23" fillId="15" borderId="9" xfId="0" applyFont="1" applyFill="1" applyBorder="1" applyAlignment="1">
      <alignment horizontal="right"/>
    </xf>
    <xf numFmtId="0" fontId="23" fillId="15" borderId="58" xfId="0" applyFont="1" applyFill="1" applyBorder="1" applyAlignment="1">
      <alignment horizontal="right"/>
    </xf>
    <xf numFmtId="0" fontId="23" fillId="15" borderId="10" xfId="0" applyFont="1" applyFill="1" applyBorder="1" applyAlignment="1">
      <alignment horizontal="right"/>
    </xf>
    <xf numFmtId="0" fontId="6" fillId="10" borderId="17" xfId="0" applyFont="1" applyFill="1" applyBorder="1" applyAlignment="1">
      <alignment horizontal="center"/>
    </xf>
    <xf numFmtId="0" fontId="0" fillId="0" borderId="17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9" fillId="0" borderId="66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1" fontId="8" fillId="0" borderId="17" xfId="0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25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Scores Trends '!$A$3</c:f>
              <c:strCache>
                <c:ptCount val="1"/>
                <c:pt idx="0">
                  <c:v>Reporting on Anti- Corruption Programmes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'Overall Scores Trends '!$B$3:$E$3</c:f>
              <c:numCache>
                <c:formatCode>0%</c:formatCode>
                <c:ptCount val="4"/>
                <c:pt idx="0">
                  <c:v>0.27</c:v>
                </c:pt>
                <c:pt idx="1">
                  <c:v>0.36</c:v>
                </c:pt>
                <c:pt idx="2">
                  <c:v>0.35</c:v>
                </c:pt>
                <c:pt idx="3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1F-4CF4-9906-EF60F1D3C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12959"/>
        <c:axId val="1378284687"/>
      </c:lineChart>
      <c:catAx>
        <c:axId val="3871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284687"/>
        <c:crosses val="autoZero"/>
        <c:auto val="1"/>
        <c:lblAlgn val="ctr"/>
        <c:lblOffset val="100"/>
        <c:noMultiLvlLbl val="0"/>
      </c:catAx>
      <c:valAx>
        <c:axId val="1378284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12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'First 50 Companies Trends'!$A$2</c:f>
              <c:strCache>
                <c:ptCount val="1"/>
                <c:pt idx="0">
                  <c:v>TRAC Score with Gender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'First 50 Companies Trends'!$B$2:$E$2</c:f>
              <c:numCache>
                <c:formatCode>_(* #,##0.00_);_(* \(#,##0.00\);_(* "-"??_);_(@_)</c:formatCode>
                <c:ptCount val="4"/>
                <c:pt idx="0">
                  <c:v>6.73</c:v>
                </c:pt>
                <c:pt idx="1">
                  <c:v>7.25</c:v>
                </c:pt>
                <c:pt idx="2">
                  <c:v>6.34</c:v>
                </c:pt>
                <c:pt idx="3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F-4D51-B903-BF5DC84AF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520063"/>
        <c:axId val="701781999"/>
      </c:lineChart>
      <c:catAx>
        <c:axId val="69752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781999"/>
        <c:crosses val="autoZero"/>
        <c:auto val="1"/>
        <c:lblAlgn val="ctr"/>
        <c:lblOffset val="100"/>
        <c:noMultiLvlLbl val="0"/>
      </c:catAx>
      <c:valAx>
        <c:axId val="70178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520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'First 50 Companies Trends'!$A$4</c:f>
              <c:strCache>
                <c:ptCount val="1"/>
                <c:pt idx="0">
                  <c:v>Reporting on Anti- Corruption Programmes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'First 50 Companies Trends'!$B$4:$E$4</c:f>
              <c:numCache>
                <c:formatCode>0%</c:formatCode>
                <c:ptCount val="4"/>
                <c:pt idx="0">
                  <c:v>0.27</c:v>
                </c:pt>
                <c:pt idx="1">
                  <c:v>0.43</c:v>
                </c:pt>
                <c:pt idx="2">
                  <c:v>0.48</c:v>
                </c:pt>
                <c:pt idx="3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96-4E19-BE6A-77CD3B05E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507583"/>
        <c:axId val="693381295"/>
      </c:lineChart>
      <c:catAx>
        <c:axId val="69750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381295"/>
        <c:crosses val="autoZero"/>
        <c:auto val="1"/>
        <c:lblAlgn val="ctr"/>
        <c:lblOffset val="100"/>
        <c:noMultiLvlLbl val="0"/>
      </c:catAx>
      <c:valAx>
        <c:axId val="69338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50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'First 50 Companies Trends'!$A$5</c:f>
              <c:strCache>
                <c:ptCount val="1"/>
                <c:pt idx="0">
                  <c:v>Organisational Transparency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'First 50 Companies Trends'!$B$5:$E$5</c:f>
              <c:numCache>
                <c:formatCode>0%</c:formatCode>
                <c:ptCount val="4"/>
                <c:pt idx="0">
                  <c:v>0.86</c:v>
                </c:pt>
                <c:pt idx="1">
                  <c:v>0.81</c:v>
                </c:pt>
                <c:pt idx="2">
                  <c:v>0.83</c:v>
                </c:pt>
                <c:pt idx="3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F-49B9-82BE-8C41420D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502783"/>
        <c:axId val="693378319"/>
      </c:lineChart>
      <c:catAx>
        <c:axId val="69750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378319"/>
        <c:crosses val="autoZero"/>
        <c:auto val="1"/>
        <c:lblAlgn val="ctr"/>
        <c:lblOffset val="100"/>
        <c:noMultiLvlLbl val="0"/>
      </c:catAx>
      <c:valAx>
        <c:axId val="69337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502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'First 50 Companies Trends'!$A$6</c:f>
              <c:strCache>
                <c:ptCount val="1"/>
                <c:pt idx="0">
                  <c:v>Domestic Financial Reporting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'First 50 Companies Trends'!$B$6:$E$6</c:f>
              <c:numCache>
                <c:formatCode>0%</c:formatCode>
                <c:ptCount val="4"/>
                <c:pt idx="0">
                  <c:v>0.92</c:v>
                </c:pt>
                <c:pt idx="1">
                  <c:v>0.95</c:v>
                </c:pt>
                <c:pt idx="2">
                  <c:v>0.96</c:v>
                </c:pt>
                <c:pt idx="3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C2-4824-A71E-29D57BB1B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517663"/>
        <c:axId val="188957887"/>
      </c:lineChart>
      <c:catAx>
        <c:axId val="697517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957887"/>
        <c:crosses val="autoZero"/>
        <c:auto val="1"/>
        <c:lblAlgn val="ctr"/>
        <c:lblOffset val="100"/>
        <c:noMultiLvlLbl val="0"/>
      </c:catAx>
      <c:valAx>
        <c:axId val="188957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517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'First 50 Companies Trends'!$A$7</c:f>
              <c:strCache>
                <c:ptCount val="1"/>
                <c:pt idx="0">
                  <c:v>Reporting on Gender and Non-Discrimination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'First 50 Companies Trends'!$B$7:$E$7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6-475D-8CC5-02238F4C9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540223"/>
        <c:axId val="620638287"/>
      </c:lineChart>
      <c:catAx>
        <c:axId val="69754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638287"/>
        <c:crosses val="autoZero"/>
        <c:auto val="1"/>
        <c:lblAlgn val="ctr"/>
        <c:lblOffset val="100"/>
        <c:noMultiLvlLbl val="0"/>
      </c:catAx>
      <c:valAx>
        <c:axId val="62063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540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Scores Trends '!$A$4</c:f>
              <c:strCache>
                <c:ptCount val="1"/>
                <c:pt idx="0">
                  <c:v>Organisational Transparency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'Overall Scores Trends '!$B$4:$E$4</c:f>
              <c:numCache>
                <c:formatCode>0%</c:formatCode>
                <c:ptCount val="4"/>
                <c:pt idx="0">
                  <c:v>0.86</c:v>
                </c:pt>
                <c:pt idx="1">
                  <c:v>0.8</c:v>
                </c:pt>
                <c:pt idx="2">
                  <c:v>0.8</c:v>
                </c:pt>
                <c:pt idx="3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9-4C36-B696-6750A6B0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4777279"/>
        <c:axId val="141263455"/>
      </c:lineChart>
      <c:catAx>
        <c:axId val="143477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63455"/>
        <c:crosses val="autoZero"/>
        <c:auto val="1"/>
        <c:lblAlgn val="ctr"/>
        <c:lblOffset val="100"/>
        <c:noMultiLvlLbl val="0"/>
      </c:catAx>
      <c:valAx>
        <c:axId val="141263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77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Scores Trends '!$A$5</c:f>
              <c:strCache>
                <c:ptCount val="1"/>
                <c:pt idx="0">
                  <c:v>Domestic Financial Reporting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'Overall Scores Trends '!$B$5:$E$5</c:f>
              <c:numCache>
                <c:formatCode>0%</c:formatCode>
                <c:ptCount val="4"/>
                <c:pt idx="0">
                  <c:v>0.92</c:v>
                </c:pt>
                <c:pt idx="1">
                  <c:v>0.94</c:v>
                </c:pt>
                <c:pt idx="2">
                  <c:v>0.96</c:v>
                </c:pt>
                <c:pt idx="3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95-4AB3-978E-2EE020358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17759"/>
        <c:axId val="131283999"/>
      </c:lineChart>
      <c:catAx>
        <c:axId val="3871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83999"/>
        <c:crosses val="autoZero"/>
        <c:auto val="1"/>
        <c:lblAlgn val="ctr"/>
        <c:lblOffset val="100"/>
        <c:noMultiLvlLbl val="0"/>
      </c:catAx>
      <c:valAx>
        <c:axId val="13128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17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Scores Trends '!$A$6</c:f>
              <c:strCache>
                <c:ptCount val="1"/>
                <c:pt idx="0">
                  <c:v>Reporting on Gender and Non-Discrimination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'Overall Scores Trends '!$B$6:$E$6</c:f>
              <c:numCache>
                <c:formatCode>0%</c:formatCode>
                <c:ptCount val="4"/>
                <c:pt idx="2">
                  <c:v>0.51</c:v>
                </c:pt>
                <c:pt idx="3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6C-43DD-B8F7-79CEFB164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876783"/>
        <c:axId val="138736799"/>
      </c:lineChart>
      <c:catAx>
        <c:axId val="144387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736799"/>
        <c:crosses val="autoZero"/>
        <c:auto val="1"/>
        <c:lblAlgn val="ctr"/>
        <c:lblOffset val="100"/>
        <c:noMultiLvlLbl val="0"/>
      </c:catAx>
      <c:valAx>
        <c:axId val="13873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876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Scores Trends '!$A$8</c:f>
              <c:strCache>
                <c:ptCount val="1"/>
                <c:pt idx="0">
                  <c:v>Country by Country Reporting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'Overall Scores Trends '!$B$8:$E$8</c:f>
              <c:numCache>
                <c:formatCode>_(* #,##0.00_);_(* \(#,##0.00\);_(* "-"??_);_(@_)</c:formatCode>
                <c:ptCount val="4"/>
                <c:pt idx="1">
                  <c:v>3.4</c:v>
                </c:pt>
                <c:pt idx="2">
                  <c:v>2.76</c:v>
                </c:pt>
                <c:pt idx="3">
                  <c:v>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1A-45A8-B4FF-6EBEB7133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60511"/>
        <c:axId val="138736303"/>
      </c:lineChart>
      <c:catAx>
        <c:axId val="3586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736303"/>
        <c:crosses val="autoZero"/>
        <c:auto val="1"/>
        <c:lblAlgn val="ctr"/>
        <c:lblOffset val="100"/>
        <c:noMultiLvlLbl val="0"/>
      </c:catAx>
      <c:valAx>
        <c:axId val="13873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60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Scores Trends '!$A$7</c:f>
              <c:strCache>
                <c:ptCount val="1"/>
                <c:pt idx="0">
                  <c:v>Reporting on Procurement Related to Government Contracts/Tenders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'Overall Scores Trends '!$B$7:$E$7</c:f>
              <c:numCache>
                <c:formatCode>0%</c:formatCode>
                <c:ptCount val="4"/>
                <c:pt idx="2" formatCode="_(* #,##0.00_);_(* \(#,##0.00\);_(* &quot;-&quot;??_);_(@_)">
                  <c:v>4.43</c:v>
                </c:pt>
                <c:pt idx="3" formatCode="_(* #,##0.00_);_(* \(#,##0.00\);_(* &quot;-&quot;??_);_(@_)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D-4DB8-8C18-485932B3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14399"/>
        <c:axId val="46068415"/>
      </c:lineChart>
      <c:catAx>
        <c:axId val="3871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68415"/>
        <c:crosses val="autoZero"/>
        <c:auto val="1"/>
        <c:lblAlgn val="ctr"/>
        <c:lblOffset val="100"/>
        <c:noMultiLvlLbl val="0"/>
      </c:catAx>
      <c:valAx>
        <c:axId val="4606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1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Scores Trends '!$A$2</c:f>
              <c:strCache>
                <c:ptCount val="1"/>
                <c:pt idx="0">
                  <c:v>TRAC Score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'Overall Scores Trends '!$B$2:$E$2</c:f>
              <c:numCache>
                <c:formatCode>_(* #,##0.00_);_(* \(#,##0.00\);_(* "-"??_);_(@_)</c:formatCode>
                <c:ptCount val="4"/>
                <c:pt idx="0">
                  <c:v>6.73</c:v>
                </c:pt>
                <c:pt idx="1">
                  <c:v>6.93</c:v>
                </c:pt>
                <c:pt idx="2">
                  <c:v>5.42</c:v>
                </c:pt>
                <c:pt idx="3">
                  <c:v>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8-418E-8908-C3DBE728D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51647"/>
        <c:axId val="1381103263"/>
      </c:lineChart>
      <c:catAx>
        <c:axId val="13175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103263"/>
        <c:crosses val="autoZero"/>
        <c:auto val="1"/>
        <c:lblAlgn val="ctr"/>
        <c:lblOffset val="100"/>
        <c:noMultiLvlLbl val="0"/>
      </c:catAx>
      <c:valAx>
        <c:axId val="1381103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51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vs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'Industry Rank Comparison'!$C$2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'Industry Rank Comparison'!$B$3:$B$27</c:f>
              <c:strCache>
                <c:ptCount val="25"/>
                <c:pt idx="0">
                  <c:v>Application Software</c:v>
                </c:pt>
                <c:pt idx="1">
                  <c:v>Automobiles &amp; Components</c:v>
                </c:pt>
                <c:pt idx="2">
                  <c:v>Banks</c:v>
                </c:pt>
                <c:pt idx="3">
                  <c:v>Capital Goods </c:v>
                </c:pt>
                <c:pt idx="4">
                  <c:v>Commercial &amp; Professional Services</c:v>
                </c:pt>
                <c:pt idx="5">
                  <c:v>Consumer Durables &amp; Apparel </c:v>
                </c:pt>
                <c:pt idx="6">
                  <c:v>Consumer Services </c:v>
                </c:pt>
                <c:pt idx="7">
                  <c:v>Diversified Financials </c:v>
                </c:pt>
                <c:pt idx="8">
                  <c:v>Energy</c:v>
                </c:pt>
                <c:pt idx="9">
                  <c:v>Food &amp; Staples Retailing </c:v>
                </c:pt>
                <c:pt idx="10">
                  <c:v>Food Beverage and Tobacco </c:v>
                </c:pt>
                <c:pt idx="11">
                  <c:v>Healthcare Equipment &amp; Services </c:v>
                </c:pt>
                <c:pt idx="12">
                  <c:v>Household &amp; Personal Products</c:v>
                </c:pt>
                <c:pt idx="13">
                  <c:v>Independent Power Producers &amp; Energy Traders</c:v>
                </c:pt>
                <c:pt idx="14">
                  <c:v>Insurance </c:v>
                </c:pt>
                <c:pt idx="15">
                  <c:v>Investment Banking &amp; Brokerage</c:v>
                </c:pt>
                <c:pt idx="16">
                  <c:v>Materials</c:v>
                </c:pt>
                <c:pt idx="17">
                  <c:v>Multi-line Insurance</c:v>
                </c:pt>
                <c:pt idx="18">
                  <c:v>Power and Energy</c:v>
                </c:pt>
                <c:pt idx="19">
                  <c:v>Property &amp; Casualty Insurance</c:v>
                </c:pt>
                <c:pt idx="20">
                  <c:v>Real Estate </c:v>
                </c:pt>
                <c:pt idx="21">
                  <c:v>Retailing </c:v>
                </c:pt>
                <c:pt idx="22">
                  <c:v>Telecommunication Services</c:v>
                </c:pt>
                <c:pt idx="23">
                  <c:v>Transportation </c:v>
                </c:pt>
                <c:pt idx="24">
                  <c:v>Utilities </c:v>
                </c:pt>
              </c:strCache>
            </c:strRef>
          </c:cat>
          <c:val>
            <c:numRef>
              <c:f>'Industry Rank Comparison'!$C$3:$C$27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 formatCode="0.00">
                  <c:v>8.06</c:v>
                </c:pt>
                <c:pt idx="3" formatCode="0.00">
                  <c:v>6.65</c:v>
                </c:pt>
                <c:pt idx="4">
                  <c:v>0</c:v>
                </c:pt>
                <c:pt idx="5" formatCode="0.00">
                  <c:v>8</c:v>
                </c:pt>
                <c:pt idx="6" formatCode="0.00">
                  <c:v>7.3</c:v>
                </c:pt>
                <c:pt idx="7" formatCode="0.00">
                  <c:v>6.79</c:v>
                </c:pt>
                <c:pt idx="8" formatCode="0.00">
                  <c:v>7.95</c:v>
                </c:pt>
                <c:pt idx="9" formatCode="0.00">
                  <c:v>6.07</c:v>
                </c:pt>
                <c:pt idx="10" formatCode="0.00">
                  <c:v>6.7</c:v>
                </c:pt>
                <c:pt idx="11" formatCode="0.00">
                  <c:v>6.27</c:v>
                </c:pt>
                <c:pt idx="12">
                  <c:v>0</c:v>
                </c:pt>
                <c:pt idx="13">
                  <c:v>0</c:v>
                </c:pt>
                <c:pt idx="14" formatCode="0.00">
                  <c:v>8.3800000000000008</c:v>
                </c:pt>
                <c:pt idx="15">
                  <c:v>0</c:v>
                </c:pt>
                <c:pt idx="16" formatCode="0.00">
                  <c:v>6.62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 formatCode="0.00">
                  <c:v>5.82</c:v>
                </c:pt>
                <c:pt idx="21" formatCode="0.00">
                  <c:v>7.27</c:v>
                </c:pt>
                <c:pt idx="22" formatCode="0.00">
                  <c:v>8.68</c:v>
                </c:pt>
                <c:pt idx="23" formatCode="0.00">
                  <c:v>6.4</c:v>
                </c:pt>
                <c:pt idx="24" formatCode="0.00">
                  <c:v>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C-4A82-91B8-D54F28CF766A}"/>
            </c:ext>
          </c:extLst>
        </c:ser>
        <c:ser>
          <c:idx val="1"/>
          <c:order val="1"/>
          <c:tx>
            <c:strRef>
              <c:f>'Industry Rank Comparison'!$D$2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'Industry Rank Comparison'!$B$3:$B$27</c:f>
              <c:strCache>
                <c:ptCount val="25"/>
                <c:pt idx="0">
                  <c:v>Application Software</c:v>
                </c:pt>
                <c:pt idx="1">
                  <c:v>Automobiles &amp; Components</c:v>
                </c:pt>
                <c:pt idx="2">
                  <c:v>Banks</c:v>
                </c:pt>
                <c:pt idx="3">
                  <c:v>Capital Goods </c:v>
                </c:pt>
                <c:pt idx="4">
                  <c:v>Commercial &amp; Professional Services</c:v>
                </c:pt>
                <c:pt idx="5">
                  <c:v>Consumer Durables &amp; Apparel </c:v>
                </c:pt>
                <c:pt idx="6">
                  <c:v>Consumer Services </c:v>
                </c:pt>
                <c:pt idx="7">
                  <c:v>Diversified Financials </c:v>
                </c:pt>
                <c:pt idx="8">
                  <c:v>Energy</c:v>
                </c:pt>
                <c:pt idx="9">
                  <c:v>Food &amp; Staples Retailing </c:v>
                </c:pt>
                <c:pt idx="10">
                  <c:v>Food Beverage and Tobacco </c:v>
                </c:pt>
                <c:pt idx="11">
                  <c:v>Healthcare Equipment &amp; Services </c:v>
                </c:pt>
                <c:pt idx="12">
                  <c:v>Household &amp; Personal Products</c:v>
                </c:pt>
                <c:pt idx="13">
                  <c:v>Independent Power Producers &amp; Energy Traders</c:v>
                </c:pt>
                <c:pt idx="14">
                  <c:v>Insurance </c:v>
                </c:pt>
                <c:pt idx="15">
                  <c:v>Investment Banking &amp; Brokerage</c:v>
                </c:pt>
                <c:pt idx="16">
                  <c:v>Materials</c:v>
                </c:pt>
                <c:pt idx="17">
                  <c:v>Multi-line Insurance</c:v>
                </c:pt>
                <c:pt idx="18">
                  <c:v>Power and Energy</c:v>
                </c:pt>
                <c:pt idx="19">
                  <c:v>Property &amp; Casualty Insurance</c:v>
                </c:pt>
                <c:pt idx="20">
                  <c:v>Real Estate </c:v>
                </c:pt>
                <c:pt idx="21">
                  <c:v>Retailing </c:v>
                </c:pt>
                <c:pt idx="22">
                  <c:v>Telecommunication Services</c:v>
                </c:pt>
                <c:pt idx="23">
                  <c:v>Transportation </c:v>
                </c:pt>
                <c:pt idx="24">
                  <c:v>Utilities </c:v>
                </c:pt>
              </c:strCache>
            </c:strRef>
          </c:cat>
          <c:val>
            <c:numRef>
              <c:f>'Industry Rank Comparison'!$D$3:$D$27</c:f>
              <c:numCache>
                <c:formatCode>General</c:formatCode>
                <c:ptCount val="25"/>
                <c:pt idx="0" formatCode="0.00">
                  <c:v>4.2857142857142856</c:v>
                </c:pt>
                <c:pt idx="1">
                  <c:v>0</c:v>
                </c:pt>
                <c:pt idx="2" formatCode="0.00">
                  <c:v>7.7992724867724883</c:v>
                </c:pt>
                <c:pt idx="3" formatCode="0.00">
                  <c:v>5.8928571428571423</c:v>
                </c:pt>
                <c:pt idx="4">
                  <c:v>0</c:v>
                </c:pt>
                <c:pt idx="5" formatCode="0.00">
                  <c:v>5.9953917050691246</c:v>
                </c:pt>
                <c:pt idx="6" formatCode="0.00">
                  <c:v>6.7471891534391535</c:v>
                </c:pt>
                <c:pt idx="7" formatCode="0.00">
                  <c:v>4.6017494480260561</c:v>
                </c:pt>
                <c:pt idx="8" formatCode="0.00">
                  <c:v>5.5357142857142847</c:v>
                </c:pt>
                <c:pt idx="9" formatCode="0.00">
                  <c:v>5.625</c:v>
                </c:pt>
                <c:pt idx="10" formatCode="0.00">
                  <c:v>5.0474493112657264</c:v>
                </c:pt>
                <c:pt idx="11" formatCode="0.00">
                  <c:v>2.42228835978836</c:v>
                </c:pt>
                <c:pt idx="12" formatCode="0.00">
                  <c:v>4.2857142857142856</c:v>
                </c:pt>
                <c:pt idx="13" formatCode="0.00">
                  <c:v>4.375</c:v>
                </c:pt>
                <c:pt idx="14" formatCode="0.00">
                  <c:v>6.7361111111111107</c:v>
                </c:pt>
                <c:pt idx="15" formatCode="0.00">
                  <c:v>3.75</c:v>
                </c:pt>
                <c:pt idx="16" formatCode="0.00">
                  <c:v>5.0489561766735678</c:v>
                </c:pt>
                <c:pt idx="17">
                  <c:v>0</c:v>
                </c:pt>
                <c:pt idx="18" formatCode="0.00">
                  <c:v>4.1071428571428568</c:v>
                </c:pt>
                <c:pt idx="19" formatCode="0.00">
                  <c:v>2.6086956521739131</c:v>
                </c:pt>
                <c:pt idx="20" formatCode="0.00">
                  <c:v>3.7136243386243386</c:v>
                </c:pt>
                <c:pt idx="21" formatCode="0.00">
                  <c:v>6.3950892857142847</c:v>
                </c:pt>
                <c:pt idx="22" formatCode="0.00">
                  <c:v>7.890625</c:v>
                </c:pt>
                <c:pt idx="23" formatCode="0.00">
                  <c:v>7.34375</c:v>
                </c:pt>
                <c:pt idx="24" formatCode="0.00">
                  <c:v>4.765625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C-4A82-91B8-D54F28CF766A}"/>
            </c:ext>
          </c:extLst>
        </c:ser>
        <c:ser>
          <c:idx val="2"/>
          <c:order val="2"/>
          <c:tx>
            <c:strRef>
              <c:f>'Industry Rank Comparison'!$E$2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'Industry Rank Comparison'!$B$3:$B$27</c:f>
              <c:strCache>
                <c:ptCount val="25"/>
                <c:pt idx="0">
                  <c:v>Application Software</c:v>
                </c:pt>
                <c:pt idx="1">
                  <c:v>Automobiles &amp; Components</c:v>
                </c:pt>
                <c:pt idx="2">
                  <c:v>Banks</c:v>
                </c:pt>
                <c:pt idx="3">
                  <c:v>Capital Goods </c:v>
                </c:pt>
                <c:pt idx="4">
                  <c:v>Commercial &amp; Professional Services</c:v>
                </c:pt>
                <c:pt idx="5">
                  <c:v>Consumer Durables &amp; Apparel </c:v>
                </c:pt>
                <c:pt idx="6">
                  <c:v>Consumer Services </c:v>
                </c:pt>
                <c:pt idx="7">
                  <c:v>Diversified Financials </c:v>
                </c:pt>
                <c:pt idx="8">
                  <c:v>Energy</c:v>
                </c:pt>
                <c:pt idx="9">
                  <c:v>Food &amp; Staples Retailing </c:v>
                </c:pt>
                <c:pt idx="10">
                  <c:v>Food Beverage and Tobacco </c:v>
                </c:pt>
                <c:pt idx="11">
                  <c:v>Healthcare Equipment &amp; Services </c:v>
                </c:pt>
                <c:pt idx="12">
                  <c:v>Household &amp; Personal Products</c:v>
                </c:pt>
                <c:pt idx="13">
                  <c:v>Independent Power Producers &amp; Energy Traders</c:v>
                </c:pt>
                <c:pt idx="14">
                  <c:v>Insurance </c:v>
                </c:pt>
                <c:pt idx="15">
                  <c:v>Investment Banking &amp; Brokerage</c:v>
                </c:pt>
                <c:pt idx="16">
                  <c:v>Materials</c:v>
                </c:pt>
                <c:pt idx="17">
                  <c:v>Multi-line Insurance</c:v>
                </c:pt>
                <c:pt idx="18">
                  <c:v>Power and Energy</c:v>
                </c:pt>
                <c:pt idx="19">
                  <c:v>Property &amp; Casualty Insurance</c:v>
                </c:pt>
                <c:pt idx="20">
                  <c:v>Real Estate </c:v>
                </c:pt>
                <c:pt idx="21">
                  <c:v>Retailing </c:v>
                </c:pt>
                <c:pt idx="22">
                  <c:v>Telecommunication Services</c:v>
                </c:pt>
                <c:pt idx="23">
                  <c:v>Transportation </c:v>
                </c:pt>
                <c:pt idx="24">
                  <c:v>Utilities </c:v>
                </c:pt>
              </c:strCache>
            </c:strRef>
          </c:cat>
          <c:val>
            <c:numRef>
              <c:f>'Industry Rank Comparison'!$E$3:$E$27</c:f>
              <c:numCache>
                <c:formatCode>0.00</c:formatCode>
                <c:ptCount val="25"/>
                <c:pt idx="0">
                  <c:v>4.6428571428571432</c:v>
                </c:pt>
                <c:pt idx="1">
                  <c:v>3.387096774193548</c:v>
                </c:pt>
                <c:pt idx="2">
                  <c:v>7.6366341991342006</c:v>
                </c:pt>
                <c:pt idx="3">
                  <c:v>5.9759895744438758</c:v>
                </c:pt>
                <c:pt idx="4">
                  <c:v>6.09375</c:v>
                </c:pt>
                <c:pt idx="5">
                  <c:v>6.2677131336405525</c:v>
                </c:pt>
                <c:pt idx="6">
                  <c:v>6.5176293850094194</c:v>
                </c:pt>
                <c:pt idx="7">
                  <c:v>5.4291008128356548</c:v>
                </c:pt>
                <c:pt idx="8">
                  <c:v>5.625</c:v>
                </c:pt>
                <c:pt idx="9">
                  <c:v>6.71875</c:v>
                </c:pt>
                <c:pt idx="10">
                  <c:v>5.6508527656881133</c:v>
                </c:pt>
                <c:pt idx="11">
                  <c:v>3.4490740740740744</c:v>
                </c:pt>
                <c:pt idx="12">
                  <c:v>8.75</c:v>
                </c:pt>
                <c:pt idx="13">
                  <c:v>6.25</c:v>
                </c:pt>
                <c:pt idx="14">
                  <c:v>6.199156746031746</c:v>
                </c:pt>
                <c:pt idx="15">
                  <c:v>4.166666666666667</c:v>
                </c:pt>
                <c:pt idx="16">
                  <c:v>5.2935753105590058</c:v>
                </c:pt>
                <c:pt idx="17">
                  <c:v>5.9259259259259256</c:v>
                </c:pt>
                <c:pt idx="18">
                  <c:v>5.5357142857142865</c:v>
                </c:pt>
                <c:pt idx="19">
                  <c:v>2.8260869565217388</c:v>
                </c:pt>
                <c:pt idx="20">
                  <c:v>5.3422619047619051</c:v>
                </c:pt>
                <c:pt idx="21">
                  <c:v>6.8973214285714288</c:v>
                </c:pt>
                <c:pt idx="22">
                  <c:v>8.828125</c:v>
                </c:pt>
                <c:pt idx="23">
                  <c:v>6.25</c:v>
                </c:pt>
                <c:pt idx="24">
                  <c:v>4.53125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C-4A82-91B8-D54F28CF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551615"/>
        <c:axId val="628832831"/>
      </c:barChart>
      <c:catAx>
        <c:axId val="48655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32831"/>
        <c:crosses val="autoZero"/>
        <c:auto val="1"/>
        <c:lblAlgn val="ctr"/>
        <c:lblOffset val="100"/>
        <c:noMultiLvlLbl val="0"/>
      </c:catAx>
      <c:valAx>
        <c:axId val="62883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551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'First 50 Companies Trends'!$A$3</c:f>
              <c:strCache>
                <c:ptCount val="1"/>
                <c:pt idx="0">
                  <c:v>TRAC Score without Gender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'First 50 Companies Trends'!$B$1:$E$1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'First 50 Companies Trends'!$B$3:$E$3</c:f>
              <c:numCache>
                <c:formatCode>_(* #,##0.00_);_(* \(#,##0.00\);_(* "-"??_);_(@_)</c:formatCode>
                <c:ptCount val="4"/>
                <c:pt idx="0">
                  <c:v>6.73</c:v>
                </c:pt>
                <c:pt idx="1">
                  <c:v>7.25</c:v>
                </c:pt>
                <c:pt idx="2">
                  <c:v>6.4</c:v>
                </c:pt>
                <c:pt idx="3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C-491F-BF98-E7E1BF713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513823"/>
        <c:axId val="677209199"/>
      </c:lineChart>
      <c:catAx>
        <c:axId val="69751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209199"/>
        <c:crosses val="autoZero"/>
        <c:auto val="1"/>
        <c:lblAlgn val="ctr"/>
        <c:lblOffset val="100"/>
        <c:noMultiLvlLbl val="0"/>
      </c:catAx>
      <c:valAx>
        <c:axId val="67720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513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0</xdr:rowOff>
    </xdr:from>
    <xdr:to>
      <xdr:col>10</xdr:col>
      <xdr:colOff>314324</xdr:colOff>
      <xdr:row>5</xdr:row>
      <xdr:rowOff>495300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5205DA-22BC-0475-9025-066C4B83A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9525</xdr:colOff>
      <xdr:row>0</xdr:row>
      <xdr:rowOff>9525</xdr:rowOff>
    </xdr:from>
    <xdr:to>
      <xdr:col>20</xdr:col>
      <xdr:colOff>314325</xdr:colOff>
      <xdr:row>5</xdr:row>
      <xdr:rowOff>504825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8B2DFF9-232A-735E-58C8-3114A17D9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0</xdr:row>
      <xdr:rowOff>0</xdr:rowOff>
    </xdr:from>
    <xdr:to>
      <xdr:col>15</xdr:col>
      <xdr:colOff>295275</xdr:colOff>
      <xdr:row>5</xdr:row>
      <xdr:rowOff>495300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27B736F-F934-67CF-B35A-7886BA1E3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590550</xdr:colOff>
      <xdr:row>7</xdr:row>
      <xdr:rowOff>14287</xdr:rowOff>
    </xdr:from>
    <xdr:to>
      <xdr:col>10</xdr:col>
      <xdr:colOff>285750</xdr:colOff>
      <xdr:row>16</xdr:row>
      <xdr:rowOff>128587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6AE7332-89AE-1522-5EC5-4C6930EC5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600074</xdr:colOff>
      <xdr:row>7</xdr:row>
      <xdr:rowOff>9525</xdr:rowOff>
    </xdr:from>
    <xdr:to>
      <xdr:col>15</xdr:col>
      <xdr:colOff>295274</xdr:colOff>
      <xdr:row>16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5815950-6DAB-8D55-0CC0-676CA0E14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600075</xdr:colOff>
      <xdr:row>7</xdr:row>
      <xdr:rowOff>14287</xdr:rowOff>
    </xdr:from>
    <xdr:to>
      <xdr:col>20</xdr:col>
      <xdr:colOff>295275</xdr:colOff>
      <xdr:row>16</xdr:row>
      <xdr:rowOff>128587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EF61DE3-236B-7129-8123-73ED8FBD1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18</xdr:row>
      <xdr:rowOff>0</xdr:rowOff>
    </xdr:from>
    <xdr:to>
      <xdr:col>10</xdr:col>
      <xdr:colOff>304800</xdr:colOff>
      <xdr:row>27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1FAAC2-9112-4AC6-B79B-E61C52FD1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185737</xdr:rowOff>
    </xdr:from>
    <xdr:to>
      <xdr:col>13</xdr:col>
      <xdr:colOff>276225</xdr:colOff>
      <xdr:row>22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70F998-959F-2971-52AA-8E1653005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171448</xdr:rowOff>
    </xdr:from>
    <xdr:to>
      <xdr:col>10</xdr:col>
      <xdr:colOff>314325</xdr:colOff>
      <xdr:row>5</xdr:row>
      <xdr:rowOff>400048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7286B1-1B3C-4DCC-86EF-9E71286C0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180975</xdr:rowOff>
    </xdr:from>
    <xdr:to>
      <xdr:col>15</xdr:col>
      <xdr:colOff>304800</xdr:colOff>
      <xdr:row>6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4CA4C4-96F6-48C1-BB4C-5B87A961F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</xdr:row>
      <xdr:rowOff>4761</xdr:rowOff>
    </xdr:from>
    <xdr:to>
      <xdr:col>10</xdr:col>
      <xdr:colOff>304800</xdr:colOff>
      <xdr:row>16</xdr:row>
      <xdr:rowOff>109536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A49D8CF-8AA4-6886-C2B3-162F02C59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600075</xdr:colOff>
      <xdr:row>6</xdr:row>
      <xdr:rowOff>385762</xdr:rowOff>
    </xdr:from>
    <xdr:to>
      <xdr:col>15</xdr:col>
      <xdr:colOff>295275</xdr:colOff>
      <xdr:row>16</xdr:row>
      <xdr:rowOff>100012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1BA51A-9FA0-8ED1-4705-4622F1565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19050</xdr:colOff>
      <xdr:row>6</xdr:row>
      <xdr:rowOff>376237</xdr:rowOff>
    </xdr:from>
    <xdr:to>
      <xdr:col>20</xdr:col>
      <xdr:colOff>323850</xdr:colOff>
      <xdr:row>16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CE5895-F084-558F-2227-6E42CB6B3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20</xdr:col>
      <xdr:colOff>304800</xdr:colOff>
      <xdr:row>6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C47A3B4-427F-4F5B-9D45-4CCEC203B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D8F9-C712-4B99-96C9-1218394F7BB2}">
  <dimension ref="B1:N128"/>
  <sheetViews>
    <sheetView zoomScale="80" zoomScaleNormal="80" workbookViewId="0">
      <selection activeCell="E10" sqref="E10"/>
    </sheetView>
  </sheetViews>
  <sheetFormatPr defaultColWidth="9.109375" defaultRowHeight="15.6" x14ac:dyDescent="0.3"/>
  <cols>
    <col min="1" max="1" width="6.5546875" style="378" customWidth="1"/>
    <col min="2" max="2" width="8.44140625" style="378" customWidth="1"/>
    <col min="3" max="3" width="46" style="378" customWidth="1"/>
    <col min="4" max="4" width="33" style="378" customWidth="1"/>
    <col min="5" max="5" width="16.88671875" style="379" customWidth="1"/>
    <col min="6" max="6" width="17.88671875" style="380" customWidth="1"/>
    <col min="7" max="7" width="16.33203125" style="380" customWidth="1"/>
    <col min="8" max="8" width="17.44140625" style="380" customWidth="1"/>
    <col min="9" max="9" width="11.44140625" style="381" customWidth="1"/>
    <col min="10" max="10" width="11.88671875" style="378" customWidth="1"/>
    <col min="11" max="11" width="5" style="378" customWidth="1"/>
    <col min="12" max="12" width="7.109375" style="378" customWidth="1"/>
    <col min="13" max="13" width="14.33203125" style="378" customWidth="1"/>
    <col min="14" max="14" width="22" style="378" customWidth="1"/>
    <col min="15" max="16384" width="9.109375" style="378"/>
  </cols>
  <sheetData>
    <row r="1" spans="2:14" ht="13.5" customHeight="1" x14ac:dyDescent="0.3"/>
    <row r="2" spans="2:14" ht="23.4" x14ac:dyDescent="0.3">
      <c r="B2" s="385" t="s">
        <v>345</v>
      </c>
      <c r="C2" s="385"/>
      <c r="D2" s="385"/>
      <c r="E2" s="386"/>
      <c r="F2" s="387"/>
      <c r="G2" s="387"/>
      <c r="H2" s="387"/>
      <c r="I2" s="388"/>
      <c r="J2" s="385"/>
    </row>
    <row r="3" spans="2:14" ht="61.5" customHeight="1" x14ac:dyDescent="0.3">
      <c r="B3" s="323" t="s">
        <v>346</v>
      </c>
      <c r="C3" s="324" t="s">
        <v>347</v>
      </c>
      <c r="D3" s="323" t="s">
        <v>348</v>
      </c>
      <c r="E3" s="389" t="s">
        <v>349</v>
      </c>
      <c r="F3" s="390" t="s">
        <v>350</v>
      </c>
      <c r="G3" s="390" t="s">
        <v>351</v>
      </c>
      <c r="H3" s="390" t="s">
        <v>431</v>
      </c>
      <c r="I3" s="391" t="s">
        <v>352</v>
      </c>
      <c r="J3" s="323" t="s">
        <v>353</v>
      </c>
    </row>
    <row r="4" spans="2:14" x14ac:dyDescent="0.3">
      <c r="B4" s="110">
        <v>1</v>
      </c>
      <c r="C4" s="305" t="s">
        <v>330</v>
      </c>
      <c r="D4" s="439" t="s">
        <v>364</v>
      </c>
      <c r="E4" s="392">
        <f>'Anti Corruption - Data Sheet '!Q32</f>
        <v>15</v>
      </c>
      <c r="F4" s="393" t="str">
        <f>'Org. Transparency - Data Sheet'!K33</f>
        <v>N/A</v>
      </c>
      <c r="G4" s="393">
        <f>'Financial Reporting - Data Shee'!G32</f>
        <v>5</v>
      </c>
      <c r="H4" s="393">
        <f>'Gender - Data Sheet '!F32</f>
        <v>4</v>
      </c>
      <c r="I4" s="396">
        <f>SUM(E4:H4)/COUNT('Anti Corruption - Data Sheet '!B32:P32,'Org. Transparency - Data Sheet'!C33:J33,'Financial Reporting - Data Shee'!B32:F32,'Gender - Data Sheet '!B32:E32)</f>
        <v>1</v>
      </c>
      <c r="J4" s="397">
        <f t="shared" ref="J4:J35" si="0">(I4)/10*100</f>
        <v>10</v>
      </c>
      <c r="L4" s="488"/>
      <c r="M4" s="489">
        <v>10</v>
      </c>
      <c r="N4" s="490" t="s">
        <v>356</v>
      </c>
    </row>
    <row r="5" spans="2:14" x14ac:dyDescent="0.3">
      <c r="B5" s="110">
        <v>1</v>
      </c>
      <c r="C5" s="314" t="s">
        <v>57</v>
      </c>
      <c r="D5" s="440" t="s">
        <v>361</v>
      </c>
      <c r="E5" s="392">
        <f>'Anti Corruption - Data Sheet '!Q41</f>
        <v>15</v>
      </c>
      <c r="F5" s="393">
        <f>'Org. Transparency - Data Sheet'!K42</f>
        <v>8</v>
      </c>
      <c r="G5" s="393">
        <f>'Financial Reporting - Data Shee'!G41</f>
        <v>5</v>
      </c>
      <c r="H5" s="393">
        <f>'Gender - Data Sheet '!F41</f>
        <v>4</v>
      </c>
      <c r="I5" s="396">
        <f>SUM(E5:H5)/COUNT('Anti Corruption - Data Sheet '!B41:P41,'Org. Transparency - Data Sheet'!C42:J42,'Financial Reporting - Data Shee'!B41:F41,'Gender - Data Sheet '!B41:E41)</f>
        <v>1</v>
      </c>
      <c r="J5" s="397">
        <f t="shared" si="0"/>
        <v>10</v>
      </c>
      <c r="L5" s="491"/>
      <c r="M5" s="484" t="s">
        <v>359</v>
      </c>
      <c r="N5" s="490" t="s">
        <v>360</v>
      </c>
    </row>
    <row r="6" spans="2:14" x14ac:dyDescent="0.3">
      <c r="B6" s="110">
        <v>1</v>
      </c>
      <c r="C6" s="314" t="s">
        <v>2</v>
      </c>
      <c r="D6" s="441" t="s">
        <v>364</v>
      </c>
      <c r="E6" s="392">
        <f>'Anti Corruption - Data Sheet '!Q43</f>
        <v>15</v>
      </c>
      <c r="F6" s="393">
        <f>'Org. Transparency - Data Sheet'!K44</f>
        <v>4</v>
      </c>
      <c r="G6" s="393">
        <f>'Financial Reporting - Data Shee'!G43</f>
        <v>5</v>
      </c>
      <c r="H6" s="393">
        <f>'Gender - Data Sheet '!F43</f>
        <v>4</v>
      </c>
      <c r="I6" s="396">
        <f>SUM(E6:H6)/COUNT('Anti Corruption - Data Sheet '!B43:P43,'Org. Transparency - Data Sheet'!C44:J44,'Financial Reporting - Data Shee'!B43:F43,'Gender - Data Sheet '!B43:E43)</f>
        <v>1</v>
      </c>
      <c r="J6" s="397">
        <f t="shared" si="0"/>
        <v>10</v>
      </c>
      <c r="L6" s="492"/>
      <c r="M6" s="484" t="s">
        <v>362</v>
      </c>
      <c r="N6" s="490" t="s">
        <v>363</v>
      </c>
    </row>
    <row r="7" spans="2:14" x14ac:dyDescent="0.3">
      <c r="B7" s="110">
        <v>1</v>
      </c>
      <c r="C7" s="314" t="s">
        <v>9</v>
      </c>
      <c r="D7" s="441" t="s">
        <v>355</v>
      </c>
      <c r="E7" s="392">
        <f>'Anti Corruption - Data Sheet '!Q70</f>
        <v>15</v>
      </c>
      <c r="F7" s="393">
        <f>'Org. Transparency - Data Sheet'!K71</f>
        <v>8</v>
      </c>
      <c r="G7" s="393">
        <f>'Financial Reporting - Data Shee'!G70</f>
        <v>5</v>
      </c>
      <c r="H7" s="393">
        <f>'Gender - Data Sheet '!F70</f>
        <v>4</v>
      </c>
      <c r="I7" s="396">
        <f>SUM(E7:H7)/COUNT('Anti Corruption - Data Sheet '!B70:P70,'Org. Transparency - Data Sheet'!C71:J71,'Financial Reporting - Data Shee'!B70:F70,'Gender - Data Sheet '!B70:E70)</f>
        <v>1</v>
      </c>
      <c r="J7" s="397">
        <f t="shared" si="0"/>
        <v>10</v>
      </c>
      <c r="L7" s="493"/>
      <c r="M7" s="484" t="s">
        <v>365</v>
      </c>
      <c r="N7" s="490" t="s">
        <v>366</v>
      </c>
    </row>
    <row r="8" spans="2:14" x14ac:dyDescent="0.3">
      <c r="B8" s="110">
        <v>1</v>
      </c>
      <c r="C8" s="314" t="s">
        <v>28</v>
      </c>
      <c r="D8" s="440" t="s">
        <v>375</v>
      </c>
      <c r="E8" s="392">
        <f>'Anti Corruption - Data Sheet '!Q115</f>
        <v>15</v>
      </c>
      <c r="F8" s="393">
        <f>'Org. Transparency - Data Sheet'!K116</f>
        <v>4</v>
      </c>
      <c r="G8" s="393">
        <f>'Financial Reporting - Data Shee'!G115</f>
        <v>5</v>
      </c>
      <c r="H8" s="393">
        <f>'Gender - Data Sheet '!F115</f>
        <v>4</v>
      </c>
      <c r="I8" s="396">
        <f>SUM(E8:H8)/COUNT('Anti Corruption - Data Sheet '!B115:P115,'Org. Transparency - Data Sheet'!C116:J116,'Financial Reporting - Data Shee'!B115:F115,'Gender - Data Sheet '!B115:E115)</f>
        <v>1</v>
      </c>
      <c r="J8" s="397">
        <f t="shared" si="0"/>
        <v>10</v>
      </c>
      <c r="L8" s="494"/>
      <c r="M8" s="484" t="s">
        <v>367</v>
      </c>
      <c r="N8" s="490" t="s">
        <v>368</v>
      </c>
    </row>
    <row r="9" spans="2:14" x14ac:dyDescent="0.3">
      <c r="B9" s="110">
        <v>6</v>
      </c>
      <c r="C9" s="305" t="s">
        <v>327</v>
      </c>
      <c r="D9" s="439" t="s">
        <v>383</v>
      </c>
      <c r="E9" s="392">
        <f>'Anti Corruption - Data Sheet '!Q24</f>
        <v>14</v>
      </c>
      <c r="F9" s="393">
        <f>'Org. Transparency - Data Sheet'!K25</f>
        <v>8</v>
      </c>
      <c r="G9" s="393">
        <f>'Financial Reporting - Data Shee'!G24</f>
        <v>5</v>
      </c>
      <c r="H9" s="393">
        <f>'Gender - Data Sheet '!F24</f>
        <v>4</v>
      </c>
      <c r="I9" s="396">
        <f>SUM(E9:H9)/COUNT('Anti Corruption - Data Sheet '!B24:P24,'Org. Transparency - Data Sheet'!C25:J25,'Financial Reporting - Data Shee'!B24:F24,'Gender - Data Sheet '!B24:E24)</f>
        <v>0.96875</v>
      </c>
      <c r="J9" s="397">
        <f t="shared" si="0"/>
        <v>9.6875</v>
      </c>
      <c r="L9" s="495"/>
      <c r="M9" s="484" t="s">
        <v>369</v>
      </c>
      <c r="N9" s="490" t="s">
        <v>370</v>
      </c>
    </row>
    <row r="10" spans="2:14" x14ac:dyDescent="0.3">
      <c r="B10" s="110">
        <v>6</v>
      </c>
      <c r="C10" s="314" t="s">
        <v>357</v>
      </c>
      <c r="D10" s="412" t="s">
        <v>358</v>
      </c>
      <c r="E10" s="392">
        <f>'Anti Corruption - Data Sheet '!Q38</f>
        <v>15</v>
      </c>
      <c r="F10" s="393">
        <f>'Org. Transparency - Data Sheet'!K39</f>
        <v>8</v>
      </c>
      <c r="G10" s="393">
        <f>'Financial Reporting - Data Shee'!G38</f>
        <v>5</v>
      </c>
      <c r="H10" s="393">
        <f>'Gender - Data Sheet '!F38</f>
        <v>3</v>
      </c>
      <c r="I10" s="396">
        <f>SUM(E10:H10)/COUNT('Anti Corruption - Data Sheet '!B38:P38,'Org. Transparency - Data Sheet'!C39:J39,'Financial Reporting - Data Shee'!B38:F38,'Gender - Data Sheet '!B38:E38)</f>
        <v>0.96875</v>
      </c>
      <c r="J10" s="397">
        <f t="shared" si="0"/>
        <v>9.6875</v>
      </c>
    </row>
    <row r="11" spans="2:14" x14ac:dyDescent="0.3">
      <c r="B11" s="110">
        <v>6</v>
      </c>
      <c r="C11" s="314" t="s">
        <v>59</v>
      </c>
      <c r="D11" s="412" t="s">
        <v>379</v>
      </c>
      <c r="E11" s="392">
        <f>'Anti Corruption - Data Sheet '!Q71</f>
        <v>14</v>
      </c>
      <c r="F11" s="393">
        <f>'Org. Transparency - Data Sheet'!K72</f>
        <v>8</v>
      </c>
      <c r="G11" s="393">
        <f>'Financial Reporting - Data Shee'!G71</f>
        <v>5</v>
      </c>
      <c r="H11" s="393">
        <f>'Gender - Data Sheet '!F71</f>
        <v>4</v>
      </c>
      <c r="I11" s="396">
        <f>SUM(E11:H11)/COUNT('Anti Corruption - Data Sheet '!B71:P71,'Org. Transparency - Data Sheet'!C72:J72,'Financial Reporting - Data Shee'!B71:F71,'Gender - Data Sheet '!B71:E71)</f>
        <v>0.96875</v>
      </c>
      <c r="J11" s="397">
        <f t="shared" si="0"/>
        <v>9.6875</v>
      </c>
    </row>
    <row r="12" spans="2:14" x14ac:dyDescent="0.3">
      <c r="B12" s="110">
        <v>9</v>
      </c>
      <c r="C12" s="305" t="s">
        <v>329</v>
      </c>
      <c r="D12" s="439" t="s">
        <v>364</v>
      </c>
      <c r="E12" s="392">
        <f>'Anti Corruption - Data Sheet '!Q29</f>
        <v>15</v>
      </c>
      <c r="F12" s="393">
        <f>'Org. Transparency - Data Sheet'!K30</f>
        <v>4</v>
      </c>
      <c r="G12" s="393">
        <f>'Financial Reporting - Data Shee'!G29</f>
        <v>5</v>
      </c>
      <c r="H12" s="393">
        <f>'Gender - Data Sheet '!F29</f>
        <v>3</v>
      </c>
      <c r="I12" s="396">
        <f>SUM(E12:H12)/COUNT('Anti Corruption - Data Sheet '!B29:P29,'Org. Transparency - Data Sheet'!C30:J30,'Financial Reporting - Data Shee'!B29:F29,'Gender - Data Sheet '!B29:E29)</f>
        <v>0.9642857142857143</v>
      </c>
      <c r="J12" s="397">
        <f t="shared" si="0"/>
        <v>9.6428571428571441</v>
      </c>
    </row>
    <row r="13" spans="2:14" x14ac:dyDescent="0.3">
      <c r="B13" s="110">
        <v>10</v>
      </c>
      <c r="C13" s="314" t="s">
        <v>31</v>
      </c>
      <c r="D13" s="412" t="s">
        <v>379</v>
      </c>
      <c r="E13" s="392">
        <f>'Anti Corruption - Data Sheet '!Q118</f>
        <v>14</v>
      </c>
      <c r="F13" s="393" t="str">
        <f>'Org. Transparency - Data Sheet'!K119</f>
        <v>N/A</v>
      </c>
      <c r="G13" s="393">
        <f>'Financial Reporting - Data Shee'!G118</f>
        <v>5</v>
      </c>
      <c r="H13" s="393">
        <f>'Gender - Data Sheet '!F118</f>
        <v>4</v>
      </c>
      <c r="I13" s="396">
        <f>SUM(E13:H13)/COUNT('Anti Corruption - Data Sheet '!B118:P118,'Org. Transparency - Data Sheet'!C119:J119,'Financial Reporting - Data Shee'!B118:F118,'Gender - Data Sheet '!B118:E118)</f>
        <v>0.95833333333333337</v>
      </c>
      <c r="J13" s="397">
        <f t="shared" si="0"/>
        <v>9.5833333333333339</v>
      </c>
    </row>
    <row r="14" spans="2:14" x14ac:dyDescent="0.3">
      <c r="B14" s="110">
        <v>11</v>
      </c>
      <c r="C14" s="314" t="s">
        <v>271</v>
      </c>
      <c r="D14" s="412" t="s">
        <v>372</v>
      </c>
      <c r="E14" s="392">
        <f>'Anti Corruption - Data Sheet '!Q42</f>
        <v>15</v>
      </c>
      <c r="F14" s="393" t="str">
        <f>'Org. Transparency - Data Sheet'!K43</f>
        <v>N/A</v>
      </c>
      <c r="G14" s="393">
        <f>'Financial Reporting - Data Shee'!G42</f>
        <v>4</v>
      </c>
      <c r="H14" s="393">
        <f>'Gender - Data Sheet '!F42</f>
        <v>3</v>
      </c>
      <c r="I14" s="396">
        <f>SUM(E14:H14)/COUNT('Anti Corruption - Data Sheet '!B42:P42,'Org. Transparency - Data Sheet'!C43:J43,'Financial Reporting - Data Shee'!B42:F42,'Gender - Data Sheet '!B42:E42)</f>
        <v>0.95652173913043481</v>
      </c>
      <c r="J14" s="397">
        <f t="shared" si="0"/>
        <v>9.5652173913043477</v>
      </c>
    </row>
    <row r="15" spans="2:14" x14ac:dyDescent="0.3">
      <c r="B15" s="110">
        <v>12</v>
      </c>
      <c r="C15" s="305" t="s">
        <v>325</v>
      </c>
      <c r="D15" s="412" t="s">
        <v>379</v>
      </c>
      <c r="E15" s="392">
        <f>'Anti Corruption - Data Sheet '!Q14</f>
        <v>13.5</v>
      </c>
      <c r="F15" s="393">
        <f>'Org. Transparency - Data Sheet'!K15</f>
        <v>4</v>
      </c>
      <c r="G15" s="393">
        <f>'Financial Reporting - Data Shee'!G14</f>
        <v>5</v>
      </c>
      <c r="H15" s="393">
        <f>'Gender - Data Sheet '!F14</f>
        <v>4</v>
      </c>
      <c r="I15" s="396">
        <f>SUM(E15:H15)/COUNT('Anti Corruption - Data Sheet '!B14:P14,'Org. Transparency - Data Sheet'!C15:J15,'Financial Reporting - Data Shee'!B14:F14,'Gender - Data Sheet '!B14:E14)</f>
        <v>0.9464285714285714</v>
      </c>
      <c r="J15" s="397">
        <f t="shared" si="0"/>
        <v>9.4642857142857135</v>
      </c>
    </row>
    <row r="16" spans="2:14" x14ac:dyDescent="0.3">
      <c r="B16" s="110">
        <v>12</v>
      </c>
      <c r="C16" s="314" t="s">
        <v>283</v>
      </c>
      <c r="D16" s="412" t="s">
        <v>422</v>
      </c>
      <c r="E16" s="392">
        <f>'Anti Corruption - Data Sheet '!Q69</f>
        <v>13.5</v>
      </c>
      <c r="F16" s="393">
        <f>'Org. Transparency - Data Sheet'!K70</f>
        <v>4</v>
      </c>
      <c r="G16" s="393">
        <f>'Financial Reporting - Data Shee'!G69</f>
        <v>5</v>
      </c>
      <c r="H16" s="393">
        <f>'Gender - Data Sheet '!F69</f>
        <v>4</v>
      </c>
      <c r="I16" s="396">
        <f>SUM(E16:H16)/COUNT('Anti Corruption - Data Sheet '!B69:P69,'Org. Transparency - Data Sheet'!C70:J70,'Financial Reporting - Data Shee'!B69:F69,'Gender - Data Sheet '!B69:E69)</f>
        <v>0.9464285714285714</v>
      </c>
      <c r="J16" s="397">
        <f t="shared" si="0"/>
        <v>9.4642857142857135</v>
      </c>
    </row>
    <row r="17" spans="2:14" x14ac:dyDescent="0.3">
      <c r="B17" s="110">
        <v>12</v>
      </c>
      <c r="C17" s="314" t="s">
        <v>23</v>
      </c>
      <c r="D17" s="412" t="s">
        <v>358</v>
      </c>
      <c r="E17" s="392">
        <f>'Anti Corruption - Data Sheet '!Q103</f>
        <v>14</v>
      </c>
      <c r="F17" s="393">
        <f>'Org. Transparency - Data Sheet'!K104</f>
        <v>3.5</v>
      </c>
      <c r="G17" s="393">
        <f>'Financial Reporting - Data Shee'!G103</f>
        <v>5</v>
      </c>
      <c r="H17" s="393">
        <f>'Gender - Data Sheet '!F103</f>
        <v>4</v>
      </c>
      <c r="I17" s="396">
        <f>SUM(E17:H17)/COUNT('Anti Corruption - Data Sheet '!B103:P103,'Org. Transparency - Data Sheet'!C104:J104,'Financial Reporting - Data Shee'!B103:F103,'Gender - Data Sheet '!B103:E103)</f>
        <v>0.9464285714285714</v>
      </c>
      <c r="J17" s="397">
        <f t="shared" si="0"/>
        <v>9.4642857142857135</v>
      </c>
    </row>
    <row r="18" spans="2:14" x14ac:dyDescent="0.3">
      <c r="B18" s="110">
        <v>15</v>
      </c>
      <c r="C18" s="314" t="s">
        <v>7</v>
      </c>
      <c r="D18" s="412" t="s">
        <v>355</v>
      </c>
      <c r="E18" s="392">
        <f>'Anti Corruption - Data Sheet '!Q62</f>
        <v>14</v>
      </c>
      <c r="F18" s="393">
        <f>'Org. Transparency - Data Sheet'!K63</f>
        <v>8</v>
      </c>
      <c r="G18" s="393">
        <f>'Financial Reporting - Data Shee'!G62</f>
        <v>5</v>
      </c>
      <c r="H18" s="393">
        <f>'Gender - Data Sheet '!F62</f>
        <v>3</v>
      </c>
      <c r="I18" s="396">
        <f>SUM(E18:H18)/COUNT('Anti Corruption - Data Sheet '!B62:P62,'Org. Transparency - Data Sheet'!C63:J63,'Financial Reporting - Data Shee'!B62:F62,'Gender - Data Sheet '!B62:E62)</f>
        <v>0.9375</v>
      </c>
      <c r="J18" s="397">
        <f t="shared" si="0"/>
        <v>9.375</v>
      </c>
    </row>
    <row r="19" spans="2:14" x14ac:dyDescent="0.3">
      <c r="B19" s="110">
        <v>16</v>
      </c>
      <c r="C19" s="305" t="s">
        <v>343</v>
      </c>
      <c r="D19" s="412" t="s">
        <v>377</v>
      </c>
      <c r="E19" s="392">
        <f>'Anti Corruption - Data Sheet '!Q10</f>
        <v>14</v>
      </c>
      <c r="F19" s="393">
        <f>'Org. Transparency - Data Sheet'!K11</f>
        <v>4</v>
      </c>
      <c r="G19" s="393">
        <f>'Financial Reporting - Data Shee'!G10</f>
        <v>5</v>
      </c>
      <c r="H19" s="393">
        <f>'Gender - Data Sheet '!F10</f>
        <v>3</v>
      </c>
      <c r="I19" s="396">
        <f>SUM(E19:H19)/COUNT('Anti Corruption - Data Sheet '!B10:P10,'Org. Transparency - Data Sheet'!C11:J11,'Financial Reporting - Data Shee'!B10:F10,'Gender - Data Sheet '!B10:E10)</f>
        <v>0.9285714285714286</v>
      </c>
      <c r="J19" s="397">
        <f t="shared" si="0"/>
        <v>9.2857142857142865</v>
      </c>
    </row>
    <row r="20" spans="2:14" x14ac:dyDescent="0.3">
      <c r="B20" s="110">
        <v>16</v>
      </c>
      <c r="C20" s="314" t="s">
        <v>10</v>
      </c>
      <c r="D20" s="412" t="s">
        <v>372</v>
      </c>
      <c r="E20" s="392">
        <f>'Anti Corruption - Data Sheet '!Q76</f>
        <v>13</v>
      </c>
      <c r="F20" s="393">
        <f>'Org. Transparency - Data Sheet'!K77</f>
        <v>4</v>
      </c>
      <c r="G20" s="393">
        <f>'Financial Reporting - Data Shee'!G76</f>
        <v>5</v>
      </c>
      <c r="H20" s="393">
        <f>'Gender - Data Sheet '!F76</f>
        <v>4</v>
      </c>
      <c r="I20" s="396">
        <f>SUM(E20:H20)/COUNT('Anti Corruption - Data Sheet '!B76:P76,'Org. Transparency - Data Sheet'!C77:J77,'Financial Reporting - Data Shee'!B76:F76,'Gender - Data Sheet '!B76:E76)</f>
        <v>0.9285714285714286</v>
      </c>
      <c r="J20" s="397">
        <f t="shared" si="0"/>
        <v>9.2857142857142865</v>
      </c>
    </row>
    <row r="21" spans="2:14" x14ac:dyDescent="0.3">
      <c r="B21" s="110">
        <v>18</v>
      </c>
      <c r="C21" s="314" t="s">
        <v>277</v>
      </c>
      <c r="D21" s="412" t="s">
        <v>417</v>
      </c>
      <c r="E21" s="392">
        <f>'Anti Corruption - Data Sheet '!Q61</f>
        <v>12.5</v>
      </c>
      <c r="F21" s="393">
        <f>'Org. Transparency - Data Sheet'!K62</f>
        <v>8</v>
      </c>
      <c r="G21" s="393">
        <f>'Financial Reporting - Data Shee'!G61</f>
        <v>5</v>
      </c>
      <c r="H21" s="393">
        <f>'Gender - Data Sheet '!F61</f>
        <v>4</v>
      </c>
      <c r="I21" s="396">
        <f>SUM(E21:H21)/COUNT('Anti Corruption - Data Sheet '!B61:P61,'Org. Transparency - Data Sheet'!C62:J62,'Financial Reporting - Data Shee'!B61:F61,'Gender - Data Sheet '!B61:E61)</f>
        <v>0.921875</v>
      </c>
      <c r="J21" s="397">
        <f t="shared" si="0"/>
        <v>9.21875</v>
      </c>
    </row>
    <row r="22" spans="2:14" x14ac:dyDescent="0.3">
      <c r="B22" s="110">
        <v>19</v>
      </c>
      <c r="C22" s="305" t="s">
        <v>340</v>
      </c>
      <c r="D22" s="441" t="s">
        <v>355</v>
      </c>
      <c r="E22" s="392">
        <f>'Anti Corruption - Data Sheet '!Q9</f>
        <v>12</v>
      </c>
      <c r="F22" s="393">
        <f>'Org. Transparency - Data Sheet'!K10</f>
        <v>8</v>
      </c>
      <c r="G22" s="393">
        <f>'Financial Reporting - Data Shee'!G9</f>
        <v>5</v>
      </c>
      <c r="H22" s="393">
        <f>'Gender - Data Sheet '!F9</f>
        <v>4</v>
      </c>
      <c r="I22" s="396">
        <f>SUM(E22:H22)/COUNT('Anti Corruption - Data Sheet '!B9:P9,'Org. Transparency - Data Sheet'!C10:J10,'Financial Reporting - Data Shee'!B9:F9,'Gender - Data Sheet '!B9:E9)</f>
        <v>0.90625</v>
      </c>
      <c r="J22" s="397">
        <f t="shared" si="0"/>
        <v>9.0625</v>
      </c>
    </row>
    <row r="23" spans="2:14" x14ac:dyDescent="0.3">
      <c r="B23" s="110">
        <v>20</v>
      </c>
      <c r="C23" s="305" t="s">
        <v>344</v>
      </c>
      <c r="D23" s="441" t="s">
        <v>387</v>
      </c>
      <c r="E23" s="392">
        <f>'Anti Corruption - Data Sheet '!Q11</f>
        <v>12.5</v>
      </c>
      <c r="F23" s="393" t="str">
        <f>'Org. Transparency - Data Sheet'!K12</f>
        <v>N/A</v>
      </c>
      <c r="G23" s="393">
        <f>'Financial Reporting - Data Shee'!G11</f>
        <v>5</v>
      </c>
      <c r="H23" s="393">
        <f>'Gender - Data Sheet '!F11</f>
        <v>4</v>
      </c>
      <c r="I23" s="396">
        <f>SUM(E23:H23)/COUNT('Anti Corruption - Data Sheet '!B11:P11,'Org. Transparency - Data Sheet'!C12:J12,'Financial Reporting - Data Shee'!B11:F11,'Gender - Data Sheet '!B11:E11)</f>
        <v>0.89583333333333337</v>
      </c>
      <c r="J23" s="397">
        <f t="shared" si="0"/>
        <v>8.9583333333333339</v>
      </c>
    </row>
    <row r="24" spans="2:14" x14ac:dyDescent="0.3">
      <c r="B24" s="110">
        <v>20</v>
      </c>
      <c r="C24" s="314" t="s">
        <v>336</v>
      </c>
      <c r="D24" s="412" t="s">
        <v>364</v>
      </c>
      <c r="E24" s="392">
        <f>'Anti Corruption - Data Sheet '!Q93</f>
        <v>13.5</v>
      </c>
      <c r="F24" s="393" t="str">
        <f>'Org. Transparency - Data Sheet'!K94</f>
        <v>N/A</v>
      </c>
      <c r="G24" s="393">
        <f>'Financial Reporting - Data Shee'!G93</f>
        <v>5</v>
      </c>
      <c r="H24" s="393">
        <f>'Gender - Data Sheet '!F93</f>
        <v>3</v>
      </c>
      <c r="I24" s="396">
        <f>SUM(E24:H24)/COUNT('Anti Corruption - Data Sheet '!B93:P93,'Org. Transparency - Data Sheet'!C94:J94,'Financial Reporting - Data Shee'!B93:F93,'Gender - Data Sheet '!B93:E93)</f>
        <v>0.89583333333333337</v>
      </c>
      <c r="J24" s="397">
        <f t="shared" si="0"/>
        <v>8.9583333333333339</v>
      </c>
    </row>
    <row r="25" spans="2:14" x14ac:dyDescent="0.3">
      <c r="B25" s="110">
        <v>22</v>
      </c>
      <c r="C25" s="314" t="s">
        <v>33</v>
      </c>
      <c r="D25" s="441" t="s">
        <v>358</v>
      </c>
      <c r="E25" s="392">
        <f>'Anti Corruption - Data Sheet '!Q120</f>
        <v>14.5</v>
      </c>
      <c r="F25" s="393">
        <f>'Org. Transparency - Data Sheet'!K121</f>
        <v>3.5</v>
      </c>
      <c r="G25" s="393">
        <f>'Financial Reporting - Data Shee'!G120</f>
        <v>4</v>
      </c>
      <c r="H25" s="393">
        <f>'Gender - Data Sheet '!F120</f>
        <v>3</v>
      </c>
      <c r="I25" s="396">
        <f>SUM(E25:H25)/COUNT('Anti Corruption - Data Sheet '!B120:P120,'Org. Transparency - Data Sheet'!C121:J121,'Financial Reporting - Data Shee'!B120:F120,'Gender - Data Sheet '!B120:E120)</f>
        <v>0.8928571428571429</v>
      </c>
      <c r="J25" s="397">
        <f t="shared" si="0"/>
        <v>8.9285714285714288</v>
      </c>
    </row>
    <row r="26" spans="2:14" x14ac:dyDescent="0.3">
      <c r="B26" s="110">
        <v>23</v>
      </c>
      <c r="C26" s="314" t="s">
        <v>6</v>
      </c>
      <c r="D26" s="441" t="s">
        <v>355</v>
      </c>
      <c r="E26" s="392">
        <f>'Anti Corruption - Data Sheet '!Q60</f>
        <v>11.5</v>
      </c>
      <c r="F26" s="393">
        <f>'Org. Transparency - Data Sheet'!K61</f>
        <v>8</v>
      </c>
      <c r="G26" s="393">
        <f>'Financial Reporting - Data Shee'!G60</f>
        <v>5</v>
      </c>
      <c r="H26" s="393">
        <f>'Gender - Data Sheet '!F60</f>
        <v>4</v>
      </c>
      <c r="I26" s="396">
        <f>SUM(E26:H26)/COUNT('Anti Corruption - Data Sheet '!B60:P60,'Org. Transparency - Data Sheet'!C61:J61,'Financial Reporting - Data Shee'!B60:F60,'Gender - Data Sheet '!B60:E60)</f>
        <v>0.890625</v>
      </c>
      <c r="J26" s="397">
        <f t="shared" si="0"/>
        <v>8.90625</v>
      </c>
    </row>
    <row r="27" spans="2:14" x14ac:dyDescent="0.3">
      <c r="B27" s="110">
        <v>23</v>
      </c>
      <c r="C27" s="314" t="s">
        <v>18</v>
      </c>
      <c r="D27" s="412" t="s">
        <v>358</v>
      </c>
      <c r="E27" s="392">
        <f>'Anti Corruption - Data Sheet '!Q90</f>
        <v>12.5</v>
      </c>
      <c r="F27" s="393">
        <f>'Org. Transparency - Data Sheet'!K91</f>
        <v>7</v>
      </c>
      <c r="G27" s="393">
        <f>'Financial Reporting - Data Shee'!G90</f>
        <v>5</v>
      </c>
      <c r="H27" s="393">
        <f>'Gender - Data Sheet '!F90</f>
        <v>4</v>
      </c>
      <c r="I27" s="396">
        <f>SUM(E27:H27)/COUNT('Anti Corruption - Data Sheet '!B90:P90,'Org. Transparency - Data Sheet'!C91:J91,'Financial Reporting - Data Shee'!B90:F90,'Gender - Data Sheet '!B90:E90)</f>
        <v>0.890625</v>
      </c>
      <c r="J27" s="397">
        <f t="shared" si="0"/>
        <v>8.90625</v>
      </c>
    </row>
    <row r="28" spans="2:14" x14ac:dyDescent="0.3">
      <c r="B28" s="110">
        <v>25</v>
      </c>
      <c r="C28" s="314" t="s">
        <v>22</v>
      </c>
      <c r="D28" s="412" t="s">
        <v>372</v>
      </c>
      <c r="E28" s="392">
        <f>'Anti Corruption - Data Sheet '!Q96</f>
        <v>12.5</v>
      </c>
      <c r="F28" s="393">
        <f>'Org. Transparency - Data Sheet'!K97</f>
        <v>4</v>
      </c>
      <c r="G28" s="393">
        <f>'Financial Reporting - Data Shee'!G96</f>
        <v>5</v>
      </c>
      <c r="H28" s="393">
        <f>'Gender - Data Sheet '!F96</f>
        <v>3</v>
      </c>
      <c r="I28" s="396">
        <f>SUM(E28:H28)/COUNT('Anti Corruption - Data Sheet '!B96:P96,'Org. Transparency - Data Sheet'!C97:J97,'Financial Reporting - Data Shee'!B96:F96,'Gender - Data Sheet '!B96:E96)</f>
        <v>0.875</v>
      </c>
      <c r="J28" s="397">
        <f t="shared" si="0"/>
        <v>8.75</v>
      </c>
      <c r="M28" s="381"/>
      <c r="N28" s="381"/>
    </row>
    <row r="29" spans="2:14" x14ac:dyDescent="0.3">
      <c r="B29" s="110">
        <v>25</v>
      </c>
      <c r="C29" s="314" t="s">
        <v>416</v>
      </c>
      <c r="D29" s="441" t="s">
        <v>358</v>
      </c>
      <c r="E29" s="392">
        <f>'Anti Corruption - Data Sheet '!Q106</f>
        <v>11.5</v>
      </c>
      <c r="F29" s="393">
        <f>'Org. Transparency - Data Sheet'!K107</f>
        <v>4</v>
      </c>
      <c r="G29" s="393">
        <f>'Financial Reporting - Data Shee'!G106</f>
        <v>5</v>
      </c>
      <c r="H29" s="393">
        <f>'Gender - Data Sheet '!F106</f>
        <v>4</v>
      </c>
      <c r="I29" s="396">
        <f>SUM(E29:H29)/COUNT('Anti Corruption - Data Sheet '!B106:P106,'Org. Transparency - Data Sheet'!C107:J107,'Financial Reporting - Data Shee'!B106:F106,'Gender - Data Sheet '!B106:E106)</f>
        <v>0.875</v>
      </c>
      <c r="J29" s="397">
        <f t="shared" si="0"/>
        <v>8.75</v>
      </c>
    </row>
    <row r="30" spans="2:14" x14ac:dyDescent="0.3">
      <c r="B30" s="110">
        <v>25</v>
      </c>
      <c r="C30" s="305" t="s">
        <v>540</v>
      </c>
      <c r="D30" s="412" t="s">
        <v>364</v>
      </c>
      <c r="E30" s="392">
        <f>'Anti Corruption - Data Sheet '!Q114</f>
        <v>12.5</v>
      </c>
      <c r="F30" s="393">
        <f>'Org. Transparency - Data Sheet'!K115</f>
        <v>4</v>
      </c>
      <c r="G30" s="393">
        <f>'Financial Reporting - Data Shee'!G114</f>
        <v>5</v>
      </c>
      <c r="H30" s="393">
        <f>'Gender - Data Sheet '!F114</f>
        <v>3</v>
      </c>
      <c r="I30" s="396">
        <f>SUM(E30:H30)/COUNT('Anti Corruption - Data Sheet '!B114:P114,'Org. Transparency - Data Sheet'!C115:J115,'Financial Reporting - Data Shee'!B114:F114,'Gender - Data Sheet '!B114:E114)</f>
        <v>0.875</v>
      </c>
      <c r="J30" s="397">
        <f t="shared" si="0"/>
        <v>8.75</v>
      </c>
    </row>
    <row r="31" spans="2:14" x14ac:dyDescent="0.3">
      <c r="B31" s="110">
        <v>25</v>
      </c>
      <c r="C31" s="314" t="s">
        <v>32</v>
      </c>
      <c r="D31" s="412" t="s">
        <v>371</v>
      </c>
      <c r="E31" s="392">
        <f>'Anti Corruption - Data Sheet '!Q119</f>
        <v>13</v>
      </c>
      <c r="F31" s="393" t="str">
        <f>'Org. Transparency - Data Sheet'!K120</f>
        <v>N/A</v>
      </c>
      <c r="G31" s="393">
        <f>'Financial Reporting - Data Shee'!G119</f>
        <v>5</v>
      </c>
      <c r="H31" s="393">
        <f>'Gender - Data Sheet '!F119</f>
        <v>3</v>
      </c>
      <c r="I31" s="396">
        <f>SUM(E31:H31)/COUNT('Anti Corruption - Data Sheet '!B119:P119,'Org. Transparency - Data Sheet'!C120:J120,'Financial Reporting - Data Shee'!B119:F119,'Gender - Data Sheet '!B119:E119)</f>
        <v>0.875</v>
      </c>
      <c r="J31" s="397">
        <f t="shared" si="0"/>
        <v>8.75</v>
      </c>
    </row>
    <row r="32" spans="2:14" x14ac:dyDescent="0.3">
      <c r="B32" s="110">
        <v>29</v>
      </c>
      <c r="C32" s="314" t="s">
        <v>393</v>
      </c>
      <c r="D32" s="412" t="s">
        <v>358</v>
      </c>
      <c r="E32" s="392">
        <f>'Anti Corruption - Data Sheet '!Q40</f>
        <v>13.5</v>
      </c>
      <c r="F32" s="393">
        <f>'Org. Transparency - Data Sheet'!K41</f>
        <v>6</v>
      </c>
      <c r="G32" s="393">
        <f>'Financial Reporting - Data Shee'!G40</f>
        <v>5</v>
      </c>
      <c r="H32" s="393">
        <f>'Gender - Data Sheet '!F40</f>
        <v>3</v>
      </c>
      <c r="I32" s="396">
        <f>SUM(E32:H32)/COUNT('Anti Corruption - Data Sheet '!B40:P40,'Org. Transparency - Data Sheet'!C41:J41,'Financial Reporting - Data Shee'!B40:F40,'Gender - Data Sheet '!B40:E40)</f>
        <v>0.859375</v>
      </c>
      <c r="J32" s="397">
        <f t="shared" si="0"/>
        <v>8.59375</v>
      </c>
    </row>
    <row r="33" spans="2:10" x14ac:dyDescent="0.3">
      <c r="B33" s="110">
        <v>30</v>
      </c>
      <c r="C33" s="305" t="s">
        <v>324</v>
      </c>
      <c r="D33" s="441" t="s">
        <v>355</v>
      </c>
      <c r="E33" s="392">
        <f>'Anti Corruption - Data Sheet '!Q4</f>
        <v>10.5</v>
      </c>
      <c r="F33" s="393">
        <f>'Org. Transparency - Data Sheet'!K5</f>
        <v>8</v>
      </c>
      <c r="G33" s="393">
        <f>'Financial Reporting - Data Shee'!G4</f>
        <v>4.5</v>
      </c>
      <c r="H33" s="393">
        <f>'Gender - Data Sheet '!F4</f>
        <v>4</v>
      </c>
      <c r="I33" s="396">
        <f>SUM(E33:H33)/COUNT('Anti Corruption - Data Sheet '!B4:P4,'Org. Transparency - Data Sheet'!C5:J5,'Financial Reporting - Data Shee'!B4:F4,'Gender - Data Sheet '!B4:E4)</f>
        <v>0.84375</v>
      </c>
      <c r="J33" s="397">
        <f t="shared" si="0"/>
        <v>8.4375</v>
      </c>
    </row>
    <row r="34" spans="2:10" x14ac:dyDescent="0.3">
      <c r="B34" s="110">
        <v>30</v>
      </c>
      <c r="C34" s="314" t="s">
        <v>5</v>
      </c>
      <c r="D34" s="412" t="s">
        <v>377</v>
      </c>
      <c r="E34" s="392">
        <f>'Anti Corruption - Data Sheet '!Q58</f>
        <v>10.5</v>
      </c>
      <c r="F34" s="393">
        <f>'Org. Transparency - Data Sheet'!K59</f>
        <v>7.5</v>
      </c>
      <c r="G34" s="393">
        <f>'Financial Reporting - Data Shee'!G58</f>
        <v>5</v>
      </c>
      <c r="H34" s="393">
        <f>'Gender - Data Sheet '!F58</f>
        <v>4</v>
      </c>
      <c r="I34" s="396">
        <f>SUM(E34:H34)/COUNT('Anti Corruption - Data Sheet '!B58:P58,'Org. Transparency - Data Sheet'!C59:J59,'Financial Reporting - Data Shee'!B58:F58,'Gender - Data Sheet '!B58:E58)</f>
        <v>0.84375</v>
      </c>
      <c r="J34" s="397">
        <f t="shared" si="0"/>
        <v>8.4375</v>
      </c>
    </row>
    <row r="35" spans="2:10" ht="29.25" customHeight="1" x14ac:dyDescent="0.3">
      <c r="B35" s="110">
        <v>32</v>
      </c>
      <c r="C35" s="314" t="s">
        <v>4</v>
      </c>
      <c r="D35" s="441" t="s">
        <v>358</v>
      </c>
      <c r="E35" s="392">
        <f>'Anti Corruption - Data Sheet '!Q56</f>
        <v>12</v>
      </c>
      <c r="F35" s="393">
        <f>'Org. Transparency - Data Sheet'!K57</f>
        <v>6</v>
      </c>
      <c r="G35" s="393">
        <f>'Financial Reporting - Data Shee'!G56</f>
        <v>5</v>
      </c>
      <c r="H35" s="393">
        <f>'Gender - Data Sheet '!F56</f>
        <v>3</v>
      </c>
      <c r="I35" s="396">
        <f>SUM(E35:H35)/COUNT('Anti Corruption - Data Sheet '!B56:P56,'Org. Transparency - Data Sheet'!C57:J57,'Financial Reporting - Data Shee'!B56:F56,'Gender - Data Sheet '!B56:E56)</f>
        <v>0.8125</v>
      </c>
      <c r="J35" s="397">
        <f t="shared" si="0"/>
        <v>8.125</v>
      </c>
    </row>
    <row r="36" spans="2:10" x14ac:dyDescent="0.3">
      <c r="B36" s="110">
        <v>33</v>
      </c>
      <c r="C36" s="305" t="s">
        <v>337</v>
      </c>
      <c r="D36" s="441" t="s">
        <v>379</v>
      </c>
      <c r="E36" s="392">
        <f>'Anti Corruption - Data Sheet '!Q8</f>
        <v>8.5</v>
      </c>
      <c r="F36" s="393">
        <f>'Org. Transparency - Data Sheet'!K9</f>
        <v>8</v>
      </c>
      <c r="G36" s="393">
        <f>'Financial Reporting - Data Shee'!G8</f>
        <v>5</v>
      </c>
      <c r="H36" s="393">
        <f>'Gender - Data Sheet '!F8</f>
        <v>4</v>
      </c>
      <c r="I36" s="396">
        <f>SUM(E36:H36)/COUNT('Anti Corruption - Data Sheet '!B8:P8,'Org. Transparency - Data Sheet'!C9:J9,'Financial Reporting - Data Shee'!B8:F8,'Gender - Data Sheet '!B8:E8)</f>
        <v>0.796875</v>
      </c>
      <c r="J36" s="397">
        <f t="shared" ref="J36:J67" si="1">(I36)/10*100</f>
        <v>7.9687499999999991</v>
      </c>
    </row>
    <row r="37" spans="2:10" x14ac:dyDescent="0.3">
      <c r="B37" s="110">
        <v>34</v>
      </c>
      <c r="C37" s="314" t="s">
        <v>292</v>
      </c>
      <c r="D37" s="412" t="s">
        <v>424</v>
      </c>
      <c r="E37" s="392">
        <f>'Anti Corruption - Data Sheet '!Q121</f>
        <v>10</v>
      </c>
      <c r="F37" s="393">
        <f>'Org. Transparency - Data Sheet'!K122</f>
        <v>4</v>
      </c>
      <c r="G37" s="393">
        <f>'Financial Reporting - Data Shee'!G121</f>
        <v>5</v>
      </c>
      <c r="H37" s="393">
        <f>'Gender - Data Sheet '!F121</f>
        <v>3</v>
      </c>
      <c r="I37" s="396">
        <f>SUM(E37:H37)/COUNT('Anti Corruption - Data Sheet '!B121:P121,'Org. Transparency - Data Sheet'!C122:J122,'Financial Reporting - Data Shee'!B121:F121,'Gender - Data Sheet '!B121:E121)</f>
        <v>0.7857142857142857</v>
      </c>
      <c r="J37" s="397">
        <f t="shared" si="1"/>
        <v>7.8571428571428568</v>
      </c>
    </row>
    <row r="38" spans="2:10" x14ac:dyDescent="0.3">
      <c r="B38" s="110">
        <v>34</v>
      </c>
      <c r="C38" s="314" t="s">
        <v>36</v>
      </c>
      <c r="D38" s="412" t="s">
        <v>364</v>
      </c>
      <c r="E38" s="392">
        <f>'Anti Corruption - Data Sheet '!Q126</f>
        <v>10</v>
      </c>
      <c r="F38" s="393">
        <f>'Org. Transparency - Data Sheet'!K127</f>
        <v>3</v>
      </c>
      <c r="G38" s="393">
        <f>'Financial Reporting - Data Shee'!G126</f>
        <v>5</v>
      </c>
      <c r="H38" s="393">
        <f>'Gender - Data Sheet '!F126</f>
        <v>4</v>
      </c>
      <c r="I38" s="396">
        <f>SUM(E38:H38)/COUNT('Anti Corruption - Data Sheet '!B126:P126,'Org. Transparency - Data Sheet'!C127:J127,'Financial Reporting - Data Shee'!B126:F126,'Gender - Data Sheet '!B126:E126)</f>
        <v>0.7857142857142857</v>
      </c>
      <c r="J38" s="397">
        <f t="shared" si="1"/>
        <v>7.8571428571428568</v>
      </c>
    </row>
    <row r="39" spans="2:10" x14ac:dyDescent="0.3">
      <c r="B39" s="110">
        <v>36</v>
      </c>
      <c r="C39" s="314" t="s">
        <v>26</v>
      </c>
      <c r="D39" s="440" t="s">
        <v>361</v>
      </c>
      <c r="E39" s="392">
        <f>'Anti Corruption - Data Sheet '!Q112</f>
        <v>9.5</v>
      </c>
      <c r="F39" s="393">
        <f>'Org. Transparency - Data Sheet'!K113</f>
        <v>6</v>
      </c>
      <c r="G39" s="393">
        <f>'Financial Reporting - Data Shee'!G112</f>
        <v>5</v>
      </c>
      <c r="H39" s="393">
        <f>'Gender - Data Sheet '!F112</f>
        <v>4</v>
      </c>
      <c r="I39" s="396">
        <f>SUM(E39:H39)/COUNT('Anti Corruption - Data Sheet '!B112:P112,'Org. Transparency - Data Sheet'!C113:J113,'Financial Reporting - Data Shee'!B112:F112,'Gender - Data Sheet '!B112:E112)</f>
        <v>0.765625</v>
      </c>
      <c r="J39" s="397">
        <f t="shared" si="1"/>
        <v>7.6562500000000009</v>
      </c>
    </row>
    <row r="40" spans="2:10" x14ac:dyDescent="0.3">
      <c r="B40" s="110">
        <v>37</v>
      </c>
      <c r="C40" s="314" t="s">
        <v>266</v>
      </c>
      <c r="D40" s="412" t="s">
        <v>418</v>
      </c>
      <c r="E40" s="392">
        <f>'Anti Corruption - Data Sheet '!Q17</f>
        <v>10.5</v>
      </c>
      <c r="F40" s="393">
        <f>'Org. Transparency - Data Sheet'!K18</f>
        <v>3</v>
      </c>
      <c r="G40" s="393">
        <f>'Financial Reporting - Data Shee'!G17</f>
        <v>4.5</v>
      </c>
      <c r="H40" s="393">
        <f>'Gender - Data Sheet '!F17</f>
        <v>3</v>
      </c>
      <c r="I40" s="396">
        <f>SUM(E40:H40)/COUNT('Anti Corruption - Data Sheet '!B17:P17,'Org. Transparency - Data Sheet'!C18:J18,'Financial Reporting - Data Shee'!B17:F17,'Gender - Data Sheet '!B17:E17)</f>
        <v>0.75</v>
      </c>
      <c r="J40" s="397">
        <f t="shared" si="1"/>
        <v>7.5</v>
      </c>
    </row>
    <row r="41" spans="2:10" x14ac:dyDescent="0.3">
      <c r="B41" s="110">
        <v>37</v>
      </c>
      <c r="C41" s="314" t="s">
        <v>533</v>
      </c>
      <c r="D41" s="412" t="s">
        <v>420</v>
      </c>
      <c r="E41" s="392">
        <f>'Anti Corruption - Data Sheet '!Q74</f>
        <v>9</v>
      </c>
      <c r="F41" s="393">
        <f>'Org. Transparency - Data Sheet'!K75</f>
        <v>4</v>
      </c>
      <c r="G41" s="393">
        <f>'Financial Reporting - Data Shee'!G74</f>
        <v>5</v>
      </c>
      <c r="H41" s="393">
        <f>'Gender - Data Sheet '!F74</f>
        <v>3</v>
      </c>
      <c r="I41" s="396">
        <f>SUM(E41:H41)/COUNT('Anti Corruption - Data Sheet '!B74:P74,'Org. Transparency - Data Sheet'!C75:J75,'Financial Reporting - Data Shee'!B74:F74,'Gender - Data Sheet '!B74:E74)</f>
        <v>0.75</v>
      </c>
      <c r="J41" s="397">
        <f t="shared" si="1"/>
        <v>7.5</v>
      </c>
    </row>
    <row r="42" spans="2:10" x14ac:dyDescent="0.3">
      <c r="B42" s="110">
        <v>37</v>
      </c>
      <c r="C42" s="314" t="s">
        <v>29</v>
      </c>
      <c r="D42" s="440" t="s">
        <v>374</v>
      </c>
      <c r="E42" s="392">
        <f>'Anti Corruption - Data Sheet '!Q116</f>
        <v>8.5</v>
      </c>
      <c r="F42" s="393">
        <f>'Org. Transparency - Data Sheet'!K117</f>
        <v>4</v>
      </c>
      <c r="G42" s="393">
        <f>'Financial Reporting - Data Shee'!G116</f>
        <v>4.5</v>
      </c>
      <c r="H42" s="393">
        <f>'Gender - Data Sheet '!F116</f>
        <v>4</v>
      </c>
      <c r="I42" s="396">
        <f>SUM(E42:H42)/COUNT('Anti Corruption - Data Sheet '!B116:P116,'Org. Transparency - Data Sheet'!C117:J117,'Financial Reporting - Data Shee'!B116:F116,'Gender - Data Sheet '!B116:E116)</f>
        <v>0.75</v>
      </c>
      <c r="J42" s="397">
        <f t="shared" si="1"/>
        <v>7.5</v>
      </c>
    </row>
    <row r="43" spans="2:10" x14ac:dyDescent="0.3">
      <c r="B43" s="110">
        <v>40</v>
      </c>
      <c r="C43" s="314" t="s">
        <v>25</v>
      </c>
      <c r="D43" s="441" t="s">
        <v>371</v>
      </c>
      <c r="E43" s="392">
        <f>'Anti Corruption - Data Sheet '!Q111</f>
        <v>9</v>
      </c>
      <c r="F43" s="393" t="str">
        <f>'Org. Transparency - Data Sheet'!K112</f>
        <v>N/A</v>
      </c>
      <c r="G43" s="393">
        <f>'Financial Reporting - Data Shee'!G111</f>
        <v>5</v>
      </c>
      <c r="H43" s="393">
        <f>'Gender - Data Sheet '!F111</f>
        <v>3</v>
      </c>
      <c r="I43" s="396">
        <f>SUM(E43:H43)/COUNT('Anti Corruption - Data Sheet '!B111:P111,'Org. Transparency - Data Sheet'!C112:J112,'Financial Reporting - Data Shee'!B111:F111,'Gender - Data Sheet '!B111:E111)</f>
        <v>0.70833333333333337</v>
      </c>
      <c r="J43" s="397">
        <f t="shared" si="1"/>
        <v>7.083333333333333</v>
      </c>
    </row>
    <row r="44" spans="2:10" x14ac:dyDescent="0.3">
      <c r="B44" s="110">
        <v>41</v>
      </c>
      <c r="C44" s="305" t="s">
        <v>318</v>
      </c>
      <c r="D44" s="439" t="s">
        <v>371</v>
      </c>
      <c r="E44" s="392">
        <f>'Anti Corruption - Data Sheet '!Q27</f>
        <v>4.5</v>
      </c>
      <c r="F44" s="393">
        <f>'Org. Transparency - Data Sheet'!K28</f>
        <v>8</v>
      </c>
      <c r="G44" s="393">
        <f>'Financial Reporting - Data Shee'!G27</f>
        <v>5</v>
      </c>
      <c r="H44" s="393">
        <f>'Gender - Data Sheet '!F27</f>
        <v>4</v>
      </c>
      <c r="I44" s="396">
        <f>SUM(E44:H44)/COUNT('Anti Corruption - Data Sheet '!B27:P27,'Org. Transparency - Data Sheet'!C28:J28,'Financial Reporting - Data Shee'!B27:F27,'Gender - Data Sheet '!B27:E27)</f>
        <v>0.671875</v>
      </c>
      <c r="J44" s="397">
        <f t="shared" si="1"/>
        <v>6.71875</v>
      </c>
    </row>
    <row r="45" spans="2:10" ht="31.2" x14ac:dyDescent="0.3">
      <c r="B45" s="110">
        <v>42</v>
      </c>
      <c r="C45" s="305" t="s">
        <v>537</v>
      </c>
      <c r="D45" s="441" t="s">
        <v>570</v>
      </c>
      <c r="E45" s="392">
        <f>'Anti Corruption - Data Sheet '!Q99</f>
        <v>5</v>
      </c>
      <c r="F45" s="393">
        <f>'Org. Transparency - Data Sheet'!K100</f>
        <v>4</v>
      </c>
      <c r="G45" s="393">
        <f>'Financial Reporting - Data Shee'!G99</f>
        <v>5</v>
      </c>
      <c r="H45" s="393">
        <f>'Gender - Data Sheet '!F99</f>
        <v>4</v>
      </c>
      <c r="I45" s="396">
        <f>SUM(E45:H45)/COUNT('Anti Corruption - Data Sheet '!B99:P99,'Org. Transparency - Data Sheet'!C100:J100,'Financial Reporting - Data Shee'!B99:F99,'Gender - Data Sheet '!B99:E99)</f>
        <v>0.6428571428571429</v>
      </c>
      <c r="J45" s="397">
        <f t="shared" si="1"/>
        <v>6.4285714285714297</v>
      </c>
    </row>
    <row r="46" spans="2:10" x14ac:dyDescent="0.3">
      <c r="B46" s="110">
        <v>43</v>
      </c>
      <c r="C46" s="305" t="s">
        <v>328</v>
      </c>
      <c r="D46" s="412" t="s">
        <v>372</v>
      </c>
      <c r="E46" s="392">
        <f>'Anti Corruption - Data Sheet '!Q26</f>
        <v>5.5</v>
      </c>
      <c r="F46" s="393">
        <f>'Org. Transparency - Data Sheet'!K27</f>
        <v>8</v>
      </c>
      <c r="G46" s="393">
        <f>'Financial Reporting - Data Shee'!G26</f>
        <v>5</v>
      </c>
      <c r="H46" s="393">
        <f>'Gender - Data Sheet '!F26</f>
        <v>2</v>
      </c>
      <c r="I46" s="396">
        <f>SUM(E46:H46)/COUNT('Anti Corruption - Data Sheet '!B26:P26,'Org. Transparency - Data Sheet'!C27:J27,'Financial Reporting - Data Shee'!B26:F26,'Gender - Data Sheet '!B26:E26)</f>
        <v>0.640625</v>
      </c>
      <c r="J46" s="397">
        <f t="shared" si="1"/>
        <v>6.4062499999999991</v>
      </c>
    </row>
    <row r="47" spans="2:10" x14ac:dyDescent="0.3">
      <c r="B47" s="110">
        <v>43</v>
      </c>
      <c r="C47" s="314" t="s">
        <v>523</v>
      </c>
      <c r="D47" s="441" t="s">
        <v>364</v>
      </c>
      <c r="E47" s="392">
        <f>'Anti Corruption - Data Sheet '!Q48</f>
        <v>4.5</v>
      </c>
      <c r="F47" s="393">
        <f>'Org. Transparency - Data Sheet'!K49</f>
        <v>8</v>
      </c>
      <c r="G47" s="393">
        <f>'Financial Reporting - Data Shee'!G48</f>
        <v>5</v>
      </c>
      <c r="H47" s="393">
        <f>'Gender - Data Sheet '!F48</f>
        <v>3</v>
      </c>
      <c r="I47" s="396">
        <f>SUM(E47:H47)/COUNT('Anti Corruption - Data Sheet '!B48:P48,'Org. Transparency - Data Sheet'!C49:J49,'Financial Reporting - Data Shee'!B48:F48,'Gender - Data Sheet '!B48:E48)</f>
        <v>0.640625</v>
      </c>
      <c r="J47" s="397">
        <f t="shared" si="1"/>
        <v>6.4062499999999991</v>
      </c>
    </row>
    <row r="48" spans="2:10" x14ac:dyDescent="0.3">
      <c r="B48" s="110">
        <v>45</v>
      </c>
      <c r="C48" s="314" t="s">
        <v>303</v>
      </c>
      <c r="D48" s="412" t="s">
        <v>377</v>
      </c>
      <c r="E48" s="392">
        <f>'Anti Corruption - Data Sheet '!Q44</f>
        <v>7.5</v>
      </c>
      <c r="F48" s="393">
        <f>'Org. Transparency - Data Sheet'!K45</f>
        <v>4</v>
      </c>
      <c r="G48" s="393">
        <f>'Financial Reporting - Data Shee'!G44</f>
        <v>5</v>
      </c>
      <c r="H48" s="393">
        <f>'Gender - Data Sheet '!F44</f>
        <v>1</v>
      </c>
      <c r="I48" s="396">
        <f>SUM(E48:H48)/COUNT('Anti Corruption - Data Sheet '!B44:P44,'Org. Transparency - Data Sheet'!C45:J45,'Financial Reporting - Data Shee'!B44:F44,'Gender - Data Sheet '!B44:E44)</f>
        <v>0.625</v>
      </c>
      <c r="J48" s="397">
        <f t="shared" si="1"/>
        <v>6.25</v>
      </c>
    </row>
    <row r="49" spans="2:10" x14ac:dyDescent="0.3">
      <c r="B49" s="110">
        <v>45</v>
      </c>
      <c r="C49" s="314" t="s">
        <v>3</v>
      </c>
      <c r="D49" s="412" t="s">
        <v>385</v>
      </c>
      <c r="E49" s="392">
        <f>'Anti Corruption - Data Sheet '!Q50</f>
        <v>5</v>
      </c>
      <c r="F49" s="393">
        <f>'Org. Transparency - Data Sheet'!K51</f>
        <v>6.5</v>
      </c>
      <c r="G49" s="393">
        <f>'Financial Reporting - Data Shee'!G50</f>
        <v>4.5</v>
      </c>
      <c r="H49" s="393">
        <f>'Gender - Data Sheet '!F50</f>
        <v>4</v>
      </c>
      <c r="I49" s="396">
        <f>SUM(E49:H49)/COUNT('Anti Corruption - Data Sheet '!B50:P50,'Org. Transparency - Data Sheet'!C51:J51,'Financial Reporting - Data Shee'!B50:F50,'Gender - Data Sheet '!B50:E50)</f>
        <v>0.625</v>
      </c>
      <c r="J49" s="397">
        <f t="shared" si="1"/>
        <v>6.25</v>
      </c>
    </row>
    <row r="50" spans="2:10" ht="31.2" x14ac:dyDescent="0.3">
      <c r="B50" s="110">
        <v>45</v>
      </c>
      <c r="C50" s="314" t="s">
        <v>37</v>
      </c>
      <c r="D50" s="441" t="s">
        <v>455</v>
      </c>
      <c r="E50" s="392">
        <f>'Anti Corruption - Data Sheet '!Q127</f>
        <v>7</v>
      </c>
      <c r="F50" s="393">
        <f>'Org. Transparency - Data Sheet'!K128</f>
        <v>6</v>
      </c>
      <c r="G50" s="393">
        <f>'Financial Reporting - Data Shee'!G127</f>
        <v>5</v>
      </c>
      <c r="H50" s="393">
        <f>'Gender - Data Sheet '!F127</f>
        <v>2</v>
      </c>
      <c r="I50" s="396">
        <f>SUM(E50:H50)/COUNT('Anti Corruption - Data Sheet '!B127:P127,'Org. Transparency - Data Sheet'!C128:J128,'Financial Reporting - Data Shee'!B127:F127,'Gender - Data Sheet '!B127:E127)</f>
        <v>0.625</v>
      </c>
      <c r="J50" s="397">
        <f t="shared" si="1"/>
        <v>6.25</v>
      </c>
    </row>
    <row r="51" spans="2:10" x14ac:dyDescent="0.3">
      <c r="B51" s="110">
        <v>48</v>
      </c>
      <c r="C51" s="314" t="s">
        <v>299</v>
      </c>
      <c r="D51" s="441" t="s">
        <v>355</v>
      </c>
      <c r="E51" s="392">
        <f>'Anti Corruption - Data Sheet '!Q5</f>
        <v>3.5</v>
      </c>
      <c r="F51" s="393">
        <f>'Org. Transparency - Data Sheet'!K6</f>
        <v>8</v>
      </c>
      <c r="G51" s="393">
        <f>'Financial Reporting - Data Shee'!G5</f>
        <v>5</v>
      </c>
      <c r="H51" s="393">
        <f>'Gender - Data Sheet '!F5</f>
        <v>3</v>
      </c>
      <c r="I51" s="396">
        <f>SUM(E51:H51)/COUNT('Anti Corruption - Data Sheet '!B5:P5,'Org. Transparency - Data Sheet'!C6:J6,'Financial Reporting - Data Shee'!B5:F5,'Gender - Data Sheet '!B5:E5)</f>
        <v>0.609375</v>
      </c>
      <c r="J51" s="397">
        <f t="shared" si="1"/>
        <v>6.09375</v>
      </c>
    </row>
    <row r="52" spans="2:10" x14ac:dyDescent="0.3">
      <c r="B52" s="110">
        <v>48</v>
      </c>
      <c r="C52" s="314" t="s">
        <v>415</v>
      </c>
      <c r="D52" s="412" t="s">
        <v>355</v>
      </c>
      <c r="E52" s="392">
        <f>'Anti Corruption - Data Sheet '!Q102</f>
        <v>4.5</v>
      </c>
      <c r="F52" s="393">
        <f>'Org. Transparency - Data Sheet'!K103</f>
        <v>6</v>
      </c>
      <c r="G52" s="393">
        <f>'Financial Reporting - Data Shee'!G102</f>
        <v>5</v>
      </c>
      <c r="H52" s="393">
        <f>'Gender - Data Sheet '!F102</f>
        <v>4</v>
      </c>
      <c r="I52" s="396">
        <f>SUM(E52:H52)/COUNT('Anti Corruption - Data Sheet '!B102:P102,'Org. Transparency - Data Sheet'!C103:J103,'Financial Reporting - Data Shee'!B102:F102,'Gender - Data Sheet '!B102:E102)</f>
        <v>0.609375</v>
      </c>
      <c r="J52" s="397">
        <f t="shared" si="1"/>
        <v>6.09375</v>
      </c>
    </row>
    <row r="53" spans="2:10" x14ac:dyDescent="0.3">
      <c r="B53" s="110">
        <v>50</v>
      </c>
      <c r="C53" s="314" t="s">
        <v>525</v>
      </c>
      <c r="D53" s="412" t="s">
        <v>372</v>
      </c>
      <c r="E53" s="392">
        <f>'Anti Corruption - Data Sheet '!Q51</f>
        <v>5</v>
      </c>
      <c r="F53" s="393">
        <f>'Org. Transparency - Data Sheet'!K52</f>
        <v>4</v>
      </c>
      <c r="G53" s="393">
        <f>'Financial Reporting - Data Shee'!G51</f>
        <v>5</v>
      </c>
      <c r="H53" s="393">
        <f>'Gender - Data Sheet '!F51</f>
        <v>3</v>
      </c>
      <c r="I53" s="396">
        <f>SUM(E53:H53)/COUNT('Anti Corruption - Data Sheet '!B51:P51,'Org. Transparency - Data Sheet'!C52:J52,'Financial Reporting - Data Shee'!B51:F51,'Gender - Data Sheet '!B51:E51)</f>
        <v>0.6071428571428571</v>
      </c>
      <c r="J53" s="397">
        <f t="shared" si="1"/>
        <v>6.0714285714285703</v>
      </c>
    </row>
    <row r="54" spans="2:10" x14ac:dyDescent="0.3">
      <c r="B54" s="110">
        <v>51</v>
      </c>
      <c r="C54" s="305" t="s">
        <v>536</v>
      </c>
      <c r="D54" s="412" t="s">
        <v>388</v>
      </c>
      <c r="E54" s="392">
        <f>'Anti Corruption - Data Sheet '!Q98</f>
        <v>6.5</v>
      </c>
      <c r="F54" s="393" t="str">
        <f>'Org. Transparency - Data Sheet'!K99</f>
        <v>N/A</v>
      </c>
      <c r="G54" s="393">
        <f>'Financial Reporting - Data Shee'!G98</f>
        <v>5</v>
      </c>
      <c r="H54" s="393">
        <f>'Gender - Data Sheet '!F98</f>
        <v>3</v>
      </c>
      <c r="I54" s="396">
        <f>SUM(E54:H54)/COUNT('Anti Corruption - Data Sheet '!B98:P98,'Org. Transparency - Data Sheet'!C99:J99,'Financial Reporting - Data Shee'!B98:F98,'Gender - Data Sheet '!B98:E98)</f>
        <v>0.60416666666666663</v>
      </c>
      <c r="J54" s="397">
        <f t="shared" si="1"/>
        <v>6.0416666666666661</v>
      </c>
    </row>
    <row r="55" spans="2:10" x14ac:dyDescent="0.3">
      <c r="B55" s="110">
        <v>52</v>
      </c>
      <c r="C55" s="314" t="s">
        <v>24</v>
      </c>
      <c r="D55" s="412" t="s">
        <v>380</v>
      </c>
      <c r="E55" s="392">
        <f>'Anti Corruption - Data Sheet '!Q108</f>
        <v>5</v>
      </c>
      <c r="F55" s="393">
        <f>'Org. Transparency - Data Sheet'!K109</f>
        <v>7</v>
      </c>
      <c r="G55" s="393">
        <f>'Financial Reporting - Data Shee'!G108</f>
        <v>5</v>
      </c>
      <c r="H55" s="393">
        <f>'Gender - Data Sheet '!F108</f>
        <v>2</v>
      </c>
      <c r="I55" s="396">
        <f>SUM(E55:H55)/COUNT('Anti Corruption - Data Sheet '!B108:P108,'Org. Transparency - Data Sheet'!C109:J109,'Financial Reporting - Data Shee'!B108:F108,'Gender - Data Sheet '!B108:E108)</f>
        <v>0.59375</v>
      </c>
      <c r="J55" s="397">
        <f t="shared" si="1"/>
        <v>5.9375</v>
      </c>
    </row>
    <row r="56" spans="2:10" x14ac:dyDescent="0.3">
      <c r="B56" s="110">
        <v>53</v>
      </c>
      <c r="C56" s="305" t="s">
        <v>520</v>
      </c>
      <c r="D56" s="442" t="s">
        <v>567</v>
      </c>
      <c r="E56" s="392">
        <f>'Anti Corruption - Data Sheet '!Q36</f>
        <v>4</v>
      </c>
      <c r="F56" s="393">
        <f>'Org. Transparency - Data Sheet'!K37</f>
        <v>4</v>
      </c>
      <c r="G56" s="393">
        <f>'Financial Reporting - Data Shee'!G36</f>
        <v>4</v>
      </c>
      <c r="H56" s="393">
        <f>'Gender - Data Sheet '!F36</f>
        <v>4</v>
      </c>
      <c r="I56" s="396">
        <f>SUM(E56:H56)/COUNT('Anti Corruption - Data Sheet '!B36:P36,'Org. Transparency - Data Sheet'!C37:J37,'Financial Reporting - Data Shee'!B36:F36,'Gender - Data Sheet '!B36:E36)</f>
        <v>0.59259259259259256</v>
      </c>
      <c r="J56" s="397">
        <f t="shared" si="1"/>
        <v>5.9259259259259256</v>
      </c>
    </row>
    <row r="57" spans="2:10" x14ac:dyDescent="0.3">
      <c r="B57" s="110">
        <v>54</v>
      </c>
      <c r="C57" s="314" t="s">
        <v>276</v>
      </c>
      <c r="D57" s="412" t="s">
        <v>417</v>
      </c>
      <c r="E57" s="392">
        <f>'Anti Corruption - Data Sheet '!Q59</f>
        <v>5.5</v>
      </c>
      <c r="F57" s="393">
        <f>'Org. Transparency - Data Sheet'!K60</f>
        <v>2</v>
      </c>
      <c r="G57" s="393">
        <f>'Financial Reporting - Data Shee'!G59</f>
        <v>5</v>
      </c>
      <c r="H57" s="393">
        <f>'Gender - Data Sheet '!F59</f>
        <v>4</v>
      </c>
      <c r="I57" s="396">
        <f>SUM(E57:H57)/COUNT('Anti Corruption - Data Sheet '!B59:P59,'Org. Transparency - Data Sheet'!C60:J60,'Financial Reporting - Data Shee'!B59:F59,'Gender - Data Sheet '!B59:E59)</f>
        <v>0.5892857142857143</v>
      </c>
      <c r="J57" s="397">
        <f t="shared" si="1"/>
        <v>5.8928571428571423</v>
      </c>
    </row>
    <row r="58" spans="2:10" x14ac:dyDescent="0.3">
      <c r="B58" s="110">
        <v>54</v>
      </c>
      <c r="C58" s="314" t="s">
        <v>11</v>
      </c>
      <c r="D58" s="441" t="s">
        <v>378</v>
      </c>
      <c r="E58" s="392">
        <f>'Anti Corruption - Data Sheet '!Q77</f>
        <v>5</v>
      </c>
      <c r="F58" s="393">
        <f>'Org. Transparency - Data Sheet'!K78</f>
        <v>2.5</v>
      </c>
      <c r="G58" s="393">
        <f>'Financial Reporting - Data Shee'!G77</f>
        <v>5</v>
      </c>
      <c r="H58" s="393">
        <f>'Gender - Data Sheet '!F77</f>
        <v>4</v>
      </c>
      <c r="I58" s="396">
        <f>SUM(E58:H58)/COUNT('Anti Corruption - Data Sheet '!B77:P77,'Org. Transparency - Data Sheet'!C78:J78,'Financial Reporting - Data Shee'!B77:F77,'Gender - Data Sheet '!B77:E77)</f>
        <v>0.5892857142857143</v>
      </c>
      <c r="J58" s="397">
        <f t="shared" si="1"/>
        <v>5.8928571428571423</v>
      </c>
    </row>
    <row r="59" spans="2:10" x14ac:dyDescent="0.3">
      <c r="B59" s="110">
        <v>56</v>
      </c>
      <c r="C59" s="314" t="s">
        <v>268</v>
      </c>
      <c r="D59" s="412" t="s">
        <v>372</v>
      </c>
      <c r="E59" s="392">
        <f>'Anti Corruption - Data Sheet '!Q35</f>
        <v>5</v>
      </c>
      <c r="F59" s="393" t="str">
        <f>'Org. Transparency - Data Sheet'!K36</f>
        <v>N/A</v>
      </c>
      <c r="G59" s="393">
        <f>'Financial Reporting - Data Shee'!G35</f>
        <v>5</v>
      </c>
      <c r="H59" s="393">
        <f>'Gender - Data Sheet '!F35</f>
        <v>4</v>
      </c>
      <c r="I59" s="396">
        <f>SUM(E59:H59)/COUNT('Anti Corruption - Data Sheet '!B35:P35,'Org. Transparency - Data Sheet'!C36:J36,'Financial Reporting - Data Shee'!B35:F35,'Gender - Data Sheet '!B35:E35)</f>
        <v>0.58333333333333337</v>
      </c>
      <c r="J59" s="397">
        <f t="shared" si="1"/>
        <v>5.833333333333333</v>
      </c>
    </row>
    <row r="60" spans="2:10" x14ac:dyDescent="0.3">
      <c r="B60" s="110">
        <v>57</v>
      </c>
      <c r="C60" s="305" t="s">
        <v>389</v>
      </c>
      <c r="D60" s="441" t="s">
        <v>377</v>
      </c>
      <c r="E60" s="392">
        <f>'Anti Corruption - Data Sheet '!Q34</f>
        <v>5</v>
      </c>
      <c r="F60" s="393">
        <f>'Org. Transparency - Data Sheet'!K35</f>
        <v>5.5</v>
      </c>
      <c r="G60" s="393">
        <f>'Financial Reporting - Data Shee'!G34</f>
        <v>5</v>
      </c>
      <c r="H60" s="393">
        <f>'Gender - Data Sheet '!F34</f>
        <v>3</v>
      </c>
      <c r="I60" s="396">
        <f>SUM(E60:H60)/COUNT('Anti Corruption - Data Sheet '!B34:P34,'Org. Transparency - Data Sheet'!C35:J35,'Financial Reporting - Data Shee'!B34:F34,'Gender - Data Sheet '!B34:E34)</f>
        <v>0.578125</v>
      </c>
      <c r="J60" s="397">
        <f t="shared" si="1"/>
        <v>5.78125</v>
      </c>
    </row>
    <row r="61" spans="2:10" x14ac:dyDescent="0.3">
      <c r="B61" s="110">
        <v>57</v>
      </c>
      <c r="C61" s="314" t="s">
        <v>334</v>
      </c>
      <c r="D61" s="412" t="s">
        <v>355</v>
      </c>
      <c r="E61" s="392">
        <f>'Anti Corruption - Data Sheet '!Q79</f>
        <v>3.5</v>
      </c>
      <c r="F61" s="393">
        <f>'Org. Transparency - Data Sheet'!K80</f>
        <v>8</v>
      </c>
      <c r="G61" s="393">
        <f>'Financial Reporting - Data Shee'!G79</f>
        <v>5</v>
      </c>
      <c r="H61" s="393">
        <f>'Gender - Data Sheet '!F79</f>
        <v>2</v>
      </c>
      <c r="I61" s="396">
        <f>SUM(E61:H61)/COUNT('Anti Corruption - Data Sheet '!B79:P79,'Org. Transparency - Data Sheet'!C80:J80,'Financial Reporting - Data Shee'!B79:F79,'Gender - Data Sheet '!B79:E79)</f>
        <v>0.578125</v>
      </c>
      <c r="J61" s="397">
        <f t="shared" si="1"/>
        <v>5.78125</v>
      </c>
    </row>
    <row r="62" spans="2:10" x14ac:dyDescent="0.3">
      <c r="B62" s="110">
        <v>57</v>
      </c>
      <c r="C62" s="314" t="s">
        <v>12</v>
      </c>
      <c r="D62" s="412" t="s">
        <v>355</v>
      </c>
      <c r="E62" s="392">
        <f>'Anti Corruption - Data Sheet '!Q80</f>
        <v>3</v>
      </c>
      <c r="F62" s="393">
        <f>'Org. Transparency - Data Sheet'!K81</f>
        <v>8</v>
      </c>
      <c r="G62" s="393">
        <f>'Financial Reporting - Data Shee'!G80</f>
        <v>4.5</v>
      </c>
      <c r="H62" s="393">
        <f>'Gender - Data Sheet '!F80</f>
        <v>3</v>
      </c>
      <c r="I62" s="396">
        <f>SUM(E62:H62)/COUNT('Anti Corruption - Data Sheet '!B80:P80,'Org. Transparency - Data Sheet'!C81:J81,'Financial Reporting - Data Shee'!B80:F80,'Gender - Data Sheet '!B80:E80)</f>
        <v>0.578125</v>
      </c>
      <c r="J62" s="397">
        <f t="shared" si="1"/>
        <v>5.78125</v>
      </c>
    </row>
    <row r="63" spans="2:10" x14ac:dyDescent="0.3">
      <c r="B63" s="110">
        <v>60</v>
      </c>
      <c r="C63" s="305" t="s">
        <v>528</v>
      </c>
      <c r="D63" s="441" t="s">
        <v>371</v>
      </c>
      <c r="E63" s="392">
        <f>'Anti Corruption - Data Sheet '!Q63</f>
        <v>6</v>
      </c>
      <c r="F63" s="393">
        <f>'Org. Transparency - Data Sheet'!K64</f>
        <v>2</v>
      </c>
      <c r="G63" s="393">
        <f>'Financial Reporting - Data Shee'!G63</f>
        <v>5</v>
      </c>
      <c r="H63" s="393">
        <f>'Gender - Data Sheet '!F63</f>
        <v>3</v>
      </c>
      <c r="I63" s="396">
        <f>SUM(E63:H63)/COUNT('Anti Corruption - Data Sheet '!B63:P63,'Org. Transparency - Data Sheet'!C64:J64,'Financial Reporting - Data Shee'!B63:F63,'Gender - Data Sheet '!B63:E63)</f>
        <v>0.5714285714285714</v>
      </c>
      <c r="J63" s="397">
        <f t="shared" si="1"/>
        <v>5.7142857142857144</v>
      </c>
    </row>
    <row r="64" spans="2:10" x14ac:dyDescent="0.3">
      <c r="B64" s="110">
        <v>60</v>
      </c>
      <c r="C64" s="314" t="s">
        <v>34</v>
      </c>
      <c r="D64" s="412" t="s">
        <v>372</v>
      </c>
      <c r="E64" s="392">
        <f>'Anti Corruption - Data Sheet '!Q122</f>
        <v>6</v>
      </c>
      <c r="F64" s="393">
        <f>'Org. Transparency - Data Sheet'!K123</f>
        <v>2</v>
      </c>
      <c r="G64" s="393">
        <f>'Financial Reporting - Data Shee'!G122</f>
        <v>5</v>
      </c>
      <c r="H64" s="393">
        <f>'Gender - Data Sheet '!F122</f>
        <v>3</v>
      </c>
      <c r="I64" s="396">
        <f>SUM(E64:H64)/COUNT('Anti Corruption - Data Sheet '!B122:P122,'Org. Transparency - Data Sheet'!C123:J123,'Financial Reporting - Data Shee'!B122:F122,'Gender - Data Sheet '!B122:E122)</f>
        <v>0.5714285714285714</v>
      </c>
      <c r="J64" s="397">
        <f t="shared" si="1"/>
        <v>5.7142857142857144</v>
      </c>
    </row>
    <row r="65" spans="2:10" x14ac:dyDescent="0.3">
      <c r="B65" s="110">
        <v>62</v>
      </c>
      <c r="C65" s="305" t="s">
        <v>519</v>
      </c>
      <c r="D65" s="439" t="s">
        <v>364</v>
      </c>
      <c r="E65" s="392">
        <f>'Anti Corruption - Data Sheet '!Q30</f>
        <v>4.5</v>
      </c>
      <c r="F65" s="393">
        <f>'Org. Transparency - Data Sheet'!K31</f>
        <v>7</v>
      </c>
      <c r="G65" s="393">
        <f>'Financial Reporting - Data Shee'!G30</f>
        <v>4.5</v>
      </c>
      <c r="H65" s="393">
        <f>'Gender - Data Sheet '!F30</f>
        <v>2</v>
      </c>
      <c r="I65" s="396">
        <f>SUM(E65:H65)/COUNT('Anti Corruption - Data Sheet '!B30:P30,'Org. Transparency - Data Sheet'!C31:J31,'Financial Reporting - Data Shee'!B30:F30,'Gender - Data Sheet '!B30:E30)</f>
        <v>0.5625</v>
      </c>
      <c r="J65" s="397">
        <f t="shared" si="1"/>
        <v>5.625</v>
      </c>
    </row>
    <row r="66" spans="2:10" x14ac:dyDescent="0.3">
      <c r="B66" s="110">
        <v>63</v>
      </c>
      <c r="C66" s="314" t="s">
        <v>293</v>
      </c>
      <c r="D66" s="412" t="s">
        <v>425</v>
      </c>
      <c r="E66" s="392">
        <f>'Anti Corruption - Data Sheet '!Q124</f>
        <v>3.5</v>
      </c>
      <c r="F66" s="393">
        <f>'Org. Transparency - Data Sheet'!K125</f>
        <v>4</v>
      </c>
      <c r="G66" s="393">
        <f>'Financial Reporting - Data Shee'!G124</f>
        <v>5</v>
      </c>
      <c r="H66" s="393">
        <f>'Gender - Data Sheet '!F124</f>
        <v>3</v>
      </c>
      <c r="I66" s="396">
        <f>SUM(E66:H66)/COUNT('Anti Corruption - Data Sheet '!B124:P124,'Org. Transparency - Data Sheet'!C125:J125,'Financial Reporting - Data Shee'!B124:F124,'Gender - Data Sheet '!B124:E124)</f>
        <v>0.5535714285714286</v>
      </c>
      <c r="J66" s="397">
        <f t="shared" si="1"/>
        <v>5.5357142857142865</v>
      </c>
    </row>
    <row r="67" spans="2:10" x14ac:dyDescent="0.3">
      <c r="B67" s="110">
        <v>64</v>
      </c>
      <c r="C67" s="314" t="s">
        <v>290</v>
      </c>
      <c r="D67" s="412" t="s">
        <v>372</v>
      </c>
      <c r="E67" s="392">
        <f>'Anti Corruption - Data Sheet '!Q105</f>
        <v>5.5</v>
      </c>
      <c r="F67" s="393">
        <f>'Org. Transparency - Data Sheet'!K106</f>
        <v>6</v>
      </c>
      <c r="G67" s="393">
        <f>'Financial Reporting - Data Shee'!G105</f>
        <v>4</v>
      </c>
      <c r="H67" s="393">
        <f>'Gender - Data Sheet '!F105</f>
        <v>2</v>
      </c>
      <c r="I67" s="396">
        <f>SUM(E67:H67)/COUNT('Anti Corruption - Data Sheet '!B105:P105,'Org. Transparency - Data Sheet'!C106:J106,'Financial Reporting - Data Shee'!B105:F105,'Gender - Data Sheet '!B105:E105)</f>
        <v>0.546875</v>
      </c>
      <c r="J67" s="397">
        <f t="shared" si="1"/>
        <v>5.46875</v>
      </c>
    </row>
    <row r="68" spans="2:10" x14ac:dyDescent="0.3">
      <c r="B68" s="110">
        <v>65</v>
      </c>
      <c r="C68" s="314" t="s">
        <v>13</v>
      </c>
      <c r="D68" s="441" t="s">
        <v>378</v>
      </c>
      <c r="E68" s="392">
        <f>'Anti Corruption - Data Sheet '!Q81</f>
        <v>4</v>
      </c>
      <c r="F68" s="393">
        <f>'Org. Transparency - Data Sheet'!K82</f>
        <v>3.5</v>
      </c>
      <c r="G68" s="393">
        <f>'Financial Reporting - Data Shee'!G81</f>
        <v>4.5</v>
      </c>
      <c r="H68" s="393">
        <f>'Gender - Data Sheet '!F81</f>
        <v>3</v>
      </c>
      <c r="I68" s="396">
        <f>SUM(E68:H68)/COUNT('Anti Corruption - Data Sheet '!B81:P81,'Org. Transparency - Data Sheet'!C82:J82,'Financial Reporting - Data Shee'!B81:F81,'Gender - Data Sheet '!B81:E81)</f>
        <v>0.5357142857142857</v>
      </c>
      <c r="J68" s="397">
        <f t="shared" ref="J68:J99" si="2">(I68)/10*100</f>
        <v>5.3571428571428568</v>
      </c>
    </row>
    <row r="69" spans="2:10" x14ac:dyDescent="0.3">
      <c r="B69" s="110">
        <v>65</v>
      </c>
      <c r="C69" s="314" t="s">
        <v>19</v>
      </c>
      <c r="D69" s="441" t="s">
        <v>358</v>
      </c>
      <c r="E69" s="392">
        <f>'Anti Corruption - Data Sheet '!Q91</f>
        <v>4</v>
      </c>
      <c r="F69" s="393">
        <f>'Org. Transparency - Data Sheet'!K92</f>
        <v>3</v>
      </c>
      <c r="G69" s="393">
        <f>'Financial Reporting - Data Shee'!G91</f>
        <v>5</v>
      </c>
      <c r="H69" s="393">
        <f>'Gender - Data Sheet '!F91</f>
        <v>3</v>
      </c>
      <c r="I69" s="396">
        <f>SUM(E69:H69)/COUNT('Anti Corruption - Data Sheet '!B91:P91,'Org. Transparency - Data Sheet'!C92:J92,'Financial Reporting - Data Shee'!B91:F91,'Gender - Data Sheet '!B91:E91)</f>
        <v>0.5357142857142857</v>
      </c>
      <c r="J69" s="397">
        <f t="shared" si="2"/>
        <v>5.3571428571428568</v>
      </c>
    </row>
    <row r="70" spans="2:10" x14ac:dyDescent="0.3">
      <c r="B70" s="110">
        <v>67</v>
      </c>
      <c r="C70" s="314" t="s">
        <v>287</v>
      </c>
      <c r="D70" s="441" t="s">
        <v>372</v>
      </c>
      <c r="E70" s="392">
        <f>'Anti Corruption - Data Sheet '!Q88</f>
        <v>6.5</v>
      </c>
      <c r="F70" s="393">
        <f>'Org. Transparency - Data Sheet'!K89</f>
        <v>3</v>
      </c>
      <c r="G70" s="393">
        <f>'Financial Reporting - Data Shee'!G88</f>
        <v>5</v>
      </c>
      <c r="H70" s="393">
        <f>'Gender - Data Sheet '!F88</f>
        <v>0</v>
      </c>
      <c r="I70" s="396">
        <f>SUM(E70:H70)/COUNT('Anti Corruption - Data Sheet '!B88:P88,'Org. Transparency - Data Sheet'!C89:J89,'Financial Reporting - Data Shee'!B88:F88,'Gender - Data Sheet '!B88:E88)</f>
        <v>0.5178571428571429</v>
      </c>
      <c r="J70" s="397">
        <f t="shared" si="2"/>
        <v>5.1785714285714288</v>
      </c>
    </row>
    <row r="71" spans="2:10" x14ac:dyDescent="0.3">
      <c r="B71" s="110">
        <v>67</v>
      </c>
      <c r="C71" s="314" t="s">
        <v>288</v>
      </c>
      <c r="D71" s="412" t="s">
        <v>420</v>
      </c>
      <c r="E71" s="392">
        <f>'Anti Corruption - Data Sheet '!Q89</f>
        <v>3.5</v>
      </c>
      <c r="F71" s="393">
        <f>'Org. Transparency - Data Sheet'!K90</f>
        <v>3</v>
      </c>
      <c r="G71" s="393">
        <f>'Financial Reporting - Data Shee'!G89</f>
        <v>5</v>
      </c>
      <c r="H71" s="393">
        <f>'Gender - Data Sheet '!F89</f>
        <v>3</v>
      </c>
      <c r="I71" s="396">
        <f>SUM(E71:H71)/COUNT('Anti Corruption - Data Sheet '!B89:P89,'Org. Transparency - Data Sheet'!C90:J90,'Financial Reporting - Data Shee'!B89:F89,'Gender - Data Sheet '!B89:E89)</f>
        <v>0.5178571428571429</v>
      </c>
      <c r="J71" s="397">
        <f t="shared" si="2"/>
        <v>5.1785714285714288</v>
      </c>
    </row>
    <row r="72" spans="2:10" x14ac:dyDescent="0.3">
      <c r="B72" s="110">
        <v>69</v>
      </c>
      <c r="C72" s="314" t="s">
        <v>17</v>
      </c>
      <c r="D72" s="441" t="s">
        <v>364</v>
      </c>
      <c r="E72" s="392">
        <f>'Anti Corruption - Data Sheet '!Q87</f>
        <v>4</v>
      </c>
      <c r="F72" s="393">
        <f>'Org. Transparency - Data Sheet'!K88</f>
        <v>6</v>
      </c>
      <c r="G72" s="393">
        <f>'Financial Reporting - Data Shee'!G87</f>
        <v>4.5</v>
      </c>
      <c r="H72" s="393">
        <f>'Gender - Data Sheet '!F87</f>
        <v>2</v>
      </c>
      <c r="I72" s="396">
        <f>SUM(E72:H72)/COUNT('Anti Corruption - Data Sheet '!B87:P87,'Org. Transparency - Data Sheet'!C88:J88,'Financial Reporting - Data Shee'!B87:F87,'Gender - Data Sheet '!B87:E87)</f>
        <v>0.515625</v>
      </c>
      <c r="J72" s="397">
        <f t="shared" si="2"/>
        <v>5.15625</v>
      </c>
    </row>
    <row r="73" spans="2:10" x14ac:dyDescent="0.3">
      <c r="B73" s="110">
        <v>70</v>
      </c>
      <c r="C73" s="314" t="s">
        <v>269</v>
      </c>
      <c r="D73" s="412" t="s">
        <v>372</v>
      </c>
      <c r="E73" s="392">
        <f>'Anti Corruption - Data Sheet '!Q39</f>
        <v>2.5</v>
      </c>
      <c r="F73" s="393">
        <f>'Org. Transparency - Data Sheet'!K40</f>
        <v>8</v>
      </c>
      <c r="G73" s="393">
        <f>'Financial Reporting - Data Shee'!G39</f>
        <v>4</v>
      </c>
      <c r="H73" s="393">
        <f>'Gender - Data Sheet '!F39</f>
        <v>1</v>
      </c>
      <c r="I73" s="396">
        <f>SUM(E73:H73)/COUNT('Anti Corruption - Data Sheet '!B39:P39,'Org. Transparency - Data Sheet'!C40:J40,'Financial Reporting - Data Shee'!B39:F39,'Gender - Data Sheet '!B39:E39)</f>
        <v>0.5</v>
      </c>
      <c r="J73" s="397">
        <f t="shared" si="2"/>
        <v>5</v>
      </c>
    </row>
    <row r="74" spans="2:10" x14ac:dyDescent="0.3">
      <c r="B74" s="110">
        <v>70</v>
      </c>
      <c r="C74" s="314" t="s">
        <v>527</v>
      </c>
      <c r="D74" s="412" t="s">
        <v>420</v>
      </c>
      <c r="E74" s="392">
        <f>'Anti Corruption - Data Sheet '!Q57</f>
        <v>5</v>
      </c>
      <c r="F74" s="393">
        <f>'Org. Transparency - Data Sheet'!K58</f>
        <v>6</v>
      </c>
      <c r="G74" s="393">
        <f>'Financial Reporting - Data Shee'!G57</f>
        <v>5</v>
      </c>
      <c r="H74" s="393">
        <f>'Gender - Data Sheet '!F57</f>
        <v>0</v>
      </c>
      <c r="I74" s="396">
        <f>SUM(E74:H74)/COUNT('Anti Corruption - Data Sheet '!B57:P57,'Org. Transparency - Data Sheet'!C58:J58,'Financial Reporting - Data Shee'!B57:F57,'Gender - Data Sheet '!B57:E57)</f>
        <v>0.5</v>
      </c>
      <c r="J74" s="397">
        <f t="shared" si="2"/>
        <v>5</v>
      </c>
    </row>
    <row r="75" spans="2:10" x14ac:dyDescent="0.3">
      <c r="B75" s="110">
        <v>70</v>
      </c>
      <c r="C75" s="314" t="s">
        <v>8</v>
      </c>
      <c r="D75" s="441" t="s">
        <v>372</v>
      </c>
      <c r="E75" s="392">
        <f>'Anti Corruption - Data Sheet '!Q64</f>
        <v>4</v>
      </c>
      <c r="F75" s="393" t="str">
        <f>'Org. Transparency - Data Sheet'!K65</f>
        <v>N/A</v>
      </c>
      <c r="G75" s="393">
        <f>'Financial Reporting - Data Shee'!G64</f>
        <v>5</v>
      </c>
      <c r="H75" s="393">
        <f>'Gender - Data Sheet '!F64</f>
        <v>3</v>
      </c>
      <c r="I75" s="396">
        <f>SUM(E75:H75)/COUNT('Anti Corruption - Data Sheet '!B64:P64,'Org. Transparency - Data Sheet'!C65:J65,'Financial Reporting - Data Shee'!B64:F64,'Gender - Data Sheet '!B64:E64)</f>
        <v>0.5</v>
      </c>
      <c r="J75" s="397">
        <f t="shared" si="2"/>
        <v>5</v>
      </c>
    </row>
    <row r="76" spans="2:10" x14ac:dyDescent="0.3">
      <c r="B76" s="110">
        <v>73</v>
      </c>
      <c r="C76" s="305" t="s">
        <v>298</v>
      </c>
      <c r="D76" s="441" t="s">
        <v>372</v>
      </c>
      <c r="E76" s="392">
        <f>'Anti Corruption - Data Sheet '!Q31</f>
        <v>3</v>
      </c>
      <c r="F76" s="393">
        <f>'Org. Transparency - Data Sheet'!K32</f>
        <v>8</v>
      </c>
      <c r="G76" s="393">
        <f>'Financial Reporting - Data Shee'!G31</f>
        <v>4</v>
      </c>
      <c r="H76" s="393">
        <f>'Gender - Data Sheet '!F31</f>
        <v>0</v>
      </c>
      <c r="I76" s="396">
        <f>SUM(E76:H76)/COUNT('Anti Corruption - Data Sheet '!B31:P31,'Org. Transparency - Data Sheet'!C32:J32,'Financial Reporting - Data Shee'!B31:F31,'Gender - Data Sheet '!B31:E31)</f>
        <v>0.4838709677419355</v>
      </c>
      <c r="J76" s="397">
        <f t="shared" si="2"/>
        <v>4.838709677419355</v>
      </c>
    </row>
    <row r="77" spans="2:10" x14ac:dyDescent="0.3">
      <c r="B77" s="110">
        <v>74</v>
      </c>
      <c r="C77" s="314" t="s">
        <v>284</v>
      </c>
      <c r="D77" s="412" t="s">
        <v>420</v>
      </c>
      <c r="E77" s="392">
        <f>'Anti Corruption - Data Sheet '!Q75</f>
        <v>7.5</v>
      </c>
      <c r="F77" s="393">
        <f>'Org. Transparency - Data Sheet'!K76</f>
        <v>1.5</v>
      </c>
      <c r="G77" s="393">
        <f>'Financial Reporting - Data Shee'!G75</f>
        <v>4</v>
      </c>
      <c r="H77" s="393">
        <f>'Gender - Data Sheet '!F75</f>
        <v>0</v>
      </c>
      <c r="I77" s="396">
        <f>SUM(E77:H77)/COUNT('Anti Corruption - Data Sheet '!B75:P75,'Org. Transparency - Data Sheet'!C76:J76,'Financial Reporting - Data Shee'!B75:F75,'Gender - Data Sheet '!B75:E75)</f>
        <v>0.48148148148148145</v>
      </c>
      <c r="J77" s="397">
        <f t="shared" si="2"/>
        <v>4.8148148148148149</v>
      </c>
    </row>
    <row r="78" spans="2:10" x14ac:dyDescent="0.3">
      <c r="B78" s="110">
        <v>75</v>
      </c>
      <c r="C78" s="314" t="s">
        <v>27</v>
      </c>
      <c r="D78" s="441" t="s">
        <v>364</v>
      </c>
      <c r="E78" s="392">
        <f>'Anti Corruption - Data Sheet '!Q113</f>
        <v>3</v>
      </c>
      <c r="F78" s="393">
        <f>'Org. Transparency - Data Sheet'!K114</f>
        <v>4</v>
      </c>
      <c r="G78" s="393">
        <f>'Financial Reporting - Data Shee'!G113</f>
        <v>5</v>
      </c>
      <c r="H78" s="393">
        <f>'Gender - Data Sheet '!F113</f>
        <v>3</v>
      </c>
      <c r="I78" s="396">
        <f>SUM(E78:H78)/COUNT('Anti Corruption - Data Sheet '!B113:P113,'Org. Transparency - Data Sheet'!C114:J114,'Financial Reporting - Data Shee'!B113:F113,'Gender - Data Sheet '!B113:E113)</f>
        <v>0.46875</v>
      </c>
      <c r="J78" s="397">
        <f t="shared" si="2"/>
        <v>4.6875</v>
      </c>
    </row>
    <row r="79" spans="2:10" x14ac:dyDescent="0.3">
      <c r="B79" s="110">
        <v>75</v>
      </c>
      <c r="C79" s="314" t="s">
        <v>35</v>
      </c>
      <c r="D79" s="412" t="s">
        <v>381</v>
      </c>
      <c r="E79" s="392">
        <f>'Anti Corruption - Data Sheet '!Q123</f>
        <v>2</v>
      </c>
      <c r="F79" s="393">
        <f>'Org. Transparency - Data Sheet'!K124</f>
        <v>6</v>
      </c>
      <c r="G79" s="393">
        <f>'Financial Reporting - Data Shee'!G123</f>
        <v>5</v>
      </c>
      <c r="H79" s="393">
        <f>'Gender - Data Sheet '!F123</f>
        <v>2</v>
      </c>
      <c r="I79" s="396">
        <f>SUM(E79:H79)/COUNT('Anti Corruption - Data Sheet '!B123:P123,'Org. Transparency - Data Sheet'!C124:J124,'Financial Reporting - Data Shee'!B123:F123,'Gender - Data Sheet '!B123:E123)</f>
        <v>0.46875</v>
      </c>
      <c r="J79" s="397">
        <f t="shared" si="2"/>
        <v>4.6875</v>
      </c>
    </row>
    <row r="80" spans="2:10" x14ac:dyDescent="0.3">
      <c r="B80" s="110">
        <v>77</v>
      </c>
      <c r="C80" s="314" t="s">
        <v>524</v>
      </c>
      <c r="D80" s="412" t="s">
        <v>377</v>
      </c>
      <c r="E80" s="392">
        <f>'Anti Corruption - Data Sheet '!Q49</f>
        <v>3</v>
      </c>
      <c r="F80" s="393">
        <f>'Org. Transparency - Data Sheet'!K50</f>
        <v>3</v>
      </c>
      <c r="G80" s="393">
        <f>'Financial Reporting - Data Shee'!G49</f>
        <v>5</v>
      </c>
      <c r="H80" s="393">
        <f>'Gender - Data Sheet '!F49</f>
        <v>2</v>
      </c>
      <c r="I80" s="396">
        <f>SUM(E80:H80)/COUNT('Anti Corruption - Data Sheet '!B49:P49,'Org. Transparency - Data Sheet'!C50:J50,'Financial Reporting - Data Shee'!B49:F49,'Gender - Data Sheet '!B49:E49)</f>
        <v>0.4642857142857143</v>
      </c>
      <c r="J80" s="397">
        <f t="shared" si="2"/>
        <v>4.6428571428571432</v>
      </c>
    </row>
    <row r="81" spans="2:10" x14ac:dyDescent="0.3">
      <c r="B81" s="110">
        <v>77</v>
      </c>
      <c r="C81" s="314" t="s">
        <v>278</v>
      </c>
      <c r="D81" s="412" t="s">
        <v>421</v>
      </c>
      <c r="E81" s="392">
        <f>'Anti Corruption - Data Sheet '!Q65</f>
        <v>2</v>
      </c>
      <c r="F81" s="393">
        <f>'Org. Transparency - Data Sheet'!K66</f>
        <v>3</v>
      </c>
      <c r="G81" s="393">
        <f>'Financial Reporting - Data Shee'!G65</f>
        <v>5</v>
      </c>
      <c r="H81" s="393">
        <f>'Gender - Data Sheet '!F65</f>
        <v>3</v>
      </c>
      <c r="I81" s="396">
        <f>SUM(E81:H81)/COUNT('Anti Corruption - Data Sheet '!B65:P65,'Org. Transparency - Data Sheet'!C66:J66,'Financial Reporting - Data Shee'!B65:F65,'Gender - Data Sheet '!B65:E65)</f>
        <v>0.4642857142857143</v>
      </c>
      <c r="J81" s="397">
        <f t="shared" si="2"/>
        <v>4.6428571428571432</v>
      </c>
    </row>
    <row r="82" spans="2:10" x14ac:dyDescent="0.3">
      <c r="B82" s="110">
        <v>77</v>
      </c>
      <c r="C82" s="314" t="s">
        <v>530</v>
      </c>
      <c r="D82" s="412" t="s">
        <v>371</v>
      </c>
      <c r="E82" s="392">
        <f>'Anti Corruption - Data Sheet '!Q68</f>
        <v>2.5</v>
      </c>
      <c r="F82" s="393">
        <f>'Org. Transparency - Data Sheet'!K69</f>
        <v>2</v>
      </c>
      <c r="G82" s="393">
        <f>'Financial Reporting - Data Shee'!G68</f>
        <v>4.5</v>
      </c>
      <c r="H82" s="393">
        <f>'Gender - Data Sheet '!F68</f>
        <v>4</v>
      </c>
      <c r="I82" s="396">
        <f>SUM(E82:H82)/COUNT('Anti Corruption - Data Sheet '!B68:P68,'Org. Transparency - Data Sheet'!C69:J69,'Financial Reporting - Data Shee'!B68:F68,'Gender - Data Sheet '!B68:E68)</f>
        <v>0.4642857142857143</v>
      </c>
      <c r="J82" s="397">
        <f t="shared" si="2"/>
        <v>4.6428571428571432</v>
      </c>
    </row>
    <row r="83" spans="2:10" x14ac:dyDescent="0.3">
      <c r="B83" s="110">
        <v>77</v>
      </c>
      <c r="C83" s="314" t="s">
        <v>531</v>
      </c>
      <c r="D83" s="444" t="s">
        <v>355</v>
      </c>
      <c r="E83" s="392">
        <f>'Anti Corruption - Data Sheet '!Q72</f>
        <v>3.5</v>
      </c>
      <c r="F83" s="393">
        <f>'Org. Transparency - Data Sheet'!K73</f>
        <v>2</v>
      </c>
      <c r="G83" s="393">
        <f>'Financial Reporting - Data Shee'!G72</f>
        <v>4.5</v>
      </c>
      <c r="H83" s="393">
        <f>'Gender - Data Sheet '!F72</f>
        <v>3</v>
      </c>
      <c r="I83" s="396">
        <f>SUM(E83:H83)/COUNT('Anti Corruption - Data Sheet '!B72:P72,'Org. Transparency - Data Sheet'!C73:J73,'Financial Reporting - Data Shee'!B72:F72,'Gender - Data Sheet '!B72:E72)</f>
        <v>0.4642857142857143</v>
      </c>
      <c r="J83" s="397">
        <f t="shared" si="2"/>
        <v>4.6428571428571432</v>
      </c>
    </row>
    <row r="84" spans="2:10" x14ac:dyDescent="0.3">
      <c r="B84" s="110">
        <v>77</v>
      </c>
      <c r="C84" s="314" t="s">
        <v>21</v>
      </c>
      <c r="D84" s="412" t="s">
        <v>388</v>
      </c>
      <c r="E84" s="392">
        <f>'Anti Corruption - Data Sheet '!Q94</f>
        <v>2.5</v>
      </c>
      <c r="F84" s="393">
        <f>'Org. Transparency - Data Sheet'!K95</f>
        <v>3</v>
      </c>
      <c r="G84" s="393">
        <f>'Financial Reporting - Data Shee'!G94</f>
        <v>4.5</v>
      </c>
      <c r="H84" s="393">
        <f>'Gender - Data Sheet '!F94</f>
        <v>3</v>
      </c>
      <c r="I84" s="396">
        <f>SUM(E84:H84)/COUNT('Anti Corruption - Data Sheet '!B94:P94,'Org. Transparency - Data Sheet'!C95:J95,'Financial Reporting - Data Shee'!B94:F94,'Gender - Data Sheet '!B94:E94)</f>
        <v>0.4642857142857143</v>
      </c>
      <c r="J84" s="397">
        <f t="shared" si="2"/>
        <v>4.6428571428571432</v>
      </c>
    </row>
    <row r="85" spans="2:10" x14ac:dyDescent="0.3">
      <c r="B85" s="110">
        <v>82</v>
      </c>
      <c r="C85" s="314" t="s">
        <v>286</v>
      </c>
      <c r="D85" s="412" t="s">
        <v>420</v>
      </c>
      <c r="E85" s="392">
        <f>'Anti Corruption - Data Sheet '!Q86</f>
        <v>2.5</v>
      </c>
      <c r="F85" s="393">
        <f>'Org. Transparency - Data Sheet'!K87</f>
        <v>3</v>
      </c>
      <c r="G85" s="393">
        <f>'Financial Reporting - Data Shee'!G86</f>
        <v>5</v>
      </c>
      <c r="H85" s="393">
        <f>'Gender - Data Sheet '!F86</f>
        <v>2</v>
      </c>
      <c r="I85" s="396">
        <f>SUM(E85:H85)/COUNT('Anti Corruption - Data Sheet '!B86:P86,'Org. Transparency - Data Sheet'!C87:J87,'Financial Reporting - Data Shee'!B86:F86,'Gender - Data Sheet '!B86:E86)</f>
        <v>0.44642857142857145</v>
      </c>
      <c r="J85" s="397">
        <f t="shared" si="2"/>
        <v>4.4642857142857144</v>
      </c>
    </row>
    <row r="86" spans="2:10" x14ac:dyDescent="0.3">
      <c r="B86" s="110">
        <v>83</v>
      </c>
      <c r="C86" s="314" t="s">
        <v>16</v>
      </c>
      <c r="D86" s="441" t="s">
        <v>372</v>
      </c>
      <c r="E86" s="392">
        <f>'Anti Corruption - Data Sheet '!Q85</f>
        <v>1.5</v>
      </c>
      <c r="F86" s="393">
        <f>'Org. Transparency - Data Sheet'!K86</f>
        <v>8</v>
      </c>
      <c r="G86" s="393">
        <f>'Financial Reporting - Data Shee'!G85</f>
        <v>4.5</v>
      </c>
      <c r="H86" s="393">
        <f>'Gender - Data Sheet '!F85</f>
        <v>0</v>
      </c>
      <c r="I86" s="396">
        <f>SUM(E86:H86)/COUNT('Anti Corruption - Data Sheet '!B85:P85,'Org. Transparency - Data Sheet'!C86:J86,'Financial Reporting - Data Shee'!B85:F85,'Gender - Data Sheet '!B85:E85)</f>
        <v>0.4375</v>
      </c>
      <c r="J86" s="397">
        <f t="shared" si="2"/>
        <v>4.375</v>
      </c>
    </row>
    <row r="87" spans="2:10" x14ac:dyDescent="0.3">
      <c r="B87" s="110">
        <v>83</v>
      </c>
      <c r="C87" s="314" t="s">
        <v>294</v>
      </c>
      <c r="D87" s="441" t="s">
        <v>381</v>
      </c>
      <c r="E87" s="392">
        <f>'Anti Corruption - Data Sheet '!Q125</f>
        <v>1</v>
      </c>
      <c r="F87" s="393">
        <f>'Org. Transparency - Data Sheet'!K126</f>
        <v>8</v>
      </c>
      <c r="G87" s="393">
        <f>'Financial Reporting - Data Shee'!G125</f>
        <v>5</v>
      </c>
      <c r="H87" s="393">
        <f>'Gender - Data Sheet '!F125</f>
        <v>0</v>
      </c>
      <c r="I87" s="396">
        <f>SUM(E87:H87)/COUNT('Anti Corruption - Data Sheet '!B125:P125,'Org. Transparency - Data Sheet'!C126:J126,'Financial Reporting - Data Shee'!B125:F125,'Gender - Data Sheet '!B125:E125)</f>
        <v>0.4375</v>
      </c>
      <c r="J87" s="397">
        <f t="shared" si="2"/>
        <v>4.375</v>
      </c>
    </row>
    <row r="88" spans="2:10" x14ac:dyDescent="0.3">
      <c r="B88" s="110">
        <v>85</v>
      </c>
      <c r="C88" s="314" t="s">
        <v>311</v>
      </c>
      <c r="D88" s="441" t="s">
        <v>355</v>
      </c>
      <c r="E88" s="392">
        <f>'Anti Corruption - Data Sheet '!Q19</f>
        <v>2.5</v>
      </c>
      <c r="F88" s="393">
        <f>'Org. Transparency - Data Sheet'!K20</f>
        <v>5</v>
      </c>
      <c r="G88" s="393">
        <f>'Financial Reporting - Data Shee'!G19</f>
        <v>4</v>
      </c>
      <c r="H88" s="393">
        <f>'Gender - Data Sheet '!F19</f>
        <v>2</v>
      </c>
      <c r="I88" s="396">
        <f>SUM(E88:H88)/COUNT('Anti Corruption - Data Sheet '!B19:P19,'Org. Transparency - Data Sheet'!C20:J20,'Financial Reporting - Data Shee'!B19:F19,'Gender - Data Sheet '!B19:E19)</f>
        <v>0.43548387096774194</v>
      </c>
      <c r="J88" s="397">
        <f t="shared" si="2"/>
        <v>4.354838709677419</v>
      </c>
    </row>
    <row r="89" spans="2:10" x14ac:dyDescent="0.3">
      <c r="B89" s="110">
        <v>86</v>
      </c>
      <c r="C89" s="314" t="s">
        <v>15</v>
      </c>
      <c r="D89" s="441" t="s">
        <v>372</v>
      </c>
      <c r="E89" s="392">
        <f>'Anti Corruption - Data Sheet '!Q83</f>
        <v>4.5</v>
      </c>
      <c r="F89" s="393">
        <f>'Org. Transparency - Data Sheet'!K84</f>
        <v>2.5</v>
      </c>
      <c r="G89" s="393">
        <f>'Financial Reporting - Data Shee'!G83</f>
        <v>5</v>
      </c>
      <c r="H89" s="393">
        <f>'Gender - Data Sheet '!F83</f>
        <v>0</v>
      </c>
      <c r="I89" s="396">
        <f>SUM(E89:H89)/COUNT('Anti Corruption - Data Sheet '!B83:P83,'Org. Transparency - Data Sheet'!C84:J84,'Financial Reporting - Data Shee'!B83:F83,'Gender - Data Sheet '!B83:E83)</f>
        <v>0.42857142857142855</v>
      </c>
      <c r="J89" s="397">
        <f t="shared" si="2"/>
        <v>4.2857142857142856</v>
      </c>
    </row>
    <row r="90" spans="2:10" x14ac:dyDescent="0.3">
      <c r="B90" s="110">
        <v>86</v>
      </c>
      <c r="C90" s="305" t="s">
        <v>539</v>
      </c>
      <c r="D90" s="441" t="s">
        <v>371</v>
      </c>
      <c r="E90" s="392">
        <f>'Anti Corruption - Data Sheet '!Q109</f>
        <v>3</v>
      </c>
      <c r="F90" s="393">
        <f>'Org. Transparency - Data Sheet'!K110</f>
        <v>2</v>
      </c>
      <c r="G90" s="393">
        <f>'Financial Reporting - Data Shee'!G109</f>
        <v>5</v>
      </c>
      <c r="H90" s="393">
        <f>'Gender - Data Sheet '!F109</f>
        <v>2</v>
      </c>
      <c r="I90" s="396">
        <f>SUM(E90:H90)/COUNT('Anti Corruption - Data Sheet '!B109:P109,'Org. Transparency - Data Sheet'!C110:J110,'Financial Reporting - Data Shee'!B109:F109,'Gender - Data Sheet '!B109:E109)</f>
        <v>0.42857142857142855</v>
      </c>
      <c r="J90" s="397">
        <f t="shared" si="2"/>
        <v>4.2857142857142856</v>
      </c>
    </row>
    <row r="91" spans="2:10" x14ac:dyDescent="0.3">
      <c r="B91" s="110">
        <v>88</v>
      </c>
      <c r="C91" s="305" t="s">
        <v>316</v>
      </c>
      <c r="D91" s="441" t="s">
        <v>364</v>
      </c>
      <c r="E91" s="392">
        <f>'Anti Corruption - Data Sheet '!Q21</f>
        <v>1</v>
      </c>
      <c r="F91" s="393">
        <f>'Org. Transparency - Data Sheet'!K22</f>
        <v>6</v>
      </c>
      <c r="G91" s="393">
        <f>'Financial Reporting - Data Shee'!G21</f>
        <v>4.5</v>
      </c>
      <c r="H91" s="393">
        <f>'Gender - Data Sheet '!F21</f>
        <v>2</v>
      </c>
      <c r="I91" s="396">
        <f>SUM(E91:H91)/COUNT('Anti Corruption - Data Sheet '!B21:P21,'Org. Transparency - Data Sheet'!C22:J22,'Financial Reporting - Data Shee'!B21:F21,'Gender - Data Sheet '!B21:E21)</f>
        <v>0.421875</v>
      </c>
      <c r="J91" s="397">
        <f t="shared" si="2"/>
        <v>4.21875</v>
      </c>
    </row>
    <row r="92" spans="2:10" x14ac:dyDescent="0.3">
      <c r="B92" s="110">
        <v>88</v>
      </c>
      <c r="C92" s="305" t="s">
        <v>321</v>
      </c>
      <c r="D92" s="441" t="s">
        <v>364</v>
      </c>
      <c r="E92" s="392">
        <f>'Anti Corruption - Data Sheet '!Q25</f>
        <v>1</v>
      </c>
      <c r="F92" s="393">
        <f>'Org. Transparency - Data Sheet'!K26</f>
        <v>6</v>
      </c>
      <c r="G92" s="393">
        <f>'Financial Reporting - Data Shee'!G25</f>
        <v>4.5</v>
      </c>
      <c r="H92" s="393">
        <f>'Gender - Data Sheet '!F25</f>
        <v>2</v>
      </c>
      <c r="I92" s="396">
        <f>SUM(E92:H92)/COUNT('Anti Corruption - Data Sheet '!B25:P25,'Org. Transparency - Data Sheet'!C26:J26,'Financial Reporting - Data Shee'!B25:F25,'Gender - Data Sheet '!B25:E25)</f>
        <v>0.421875</v>
      </c>
      <c r="J92" s="397">
        <f t="shared" si="2"/>
        <v>4.21875</v>
      </c>
    </row>
    <row r="93" spans="2:10" x14ac:dyDescent="0.3">
      <c r="B93" s="110">
        <v>88</v>
      </c>
      <c r="C93" s="314" t="s">
        <v>289</v>
      </c>
      <c r="D93" s="412" t="s">
        <v>377</v>
      </c>
      <c r="E93" s="392">
        <f>'Anti Corruption - Data Sheet '!Q101</f>
        <v>1</v>
      </c>
      <c r="F93" s="393">
        <f>'Org. Transparency - Data Sheet'!K102</f>
        <v>5</v>
      </c>
      <c r="G93" s="393">
        <f>'Financial Reporting - Data Shee'!G101</f>
        <v>4.5</v>
      </c>
      <c r="H93" s="393">
        <f>'Gender - Data Sheet '!F101</f>
        <v>3</v>
      </c>
      <c r="I93" s="396">
        <f>SUM(E93:H93)/COUNT('Anti Corruption - Data Sheet '!B101:P101,'Org. Transparency - Data Sheet'!C102:J102,'Financial Reporting - Data Shee'!B101:F101,'Gender - Data Sheet '!B101:E101)</f>
        <v>0.421875</v>
      </c>
      <c r="J93" s="397">
        <f t="shared" si="2"/>
        <v>4.21875</v>
      </c>
    </row>
    <row r="94" spans="2:10" x14ac:dyDescent="0.3">
      <c r="B94" s="110">
        <v>91</v>
      </c>
      <c r="C94" s="449" t="s">
        <v>322</v>
      </c>
      <c r="D94" s="441" t="s">
        <v>364</v>
      </c>
      <c r="E94" s="392">
        <f>'Anti Corruption - Data Sheet '!Q20</f>
        <v>1.5</v>
      </c>
      <c r="F94" s="393">
        <f>'Org. Transparency - Data Sheet'!K21</f>
        <v>5.5</v>
      </c>
      <c r="G94" s="393">
        <f>'Financial Reporting - Data Shee'!G20</f>
        <v>4</v>
      </c>
      <c r="H94" s="393">
        <f>'Gender - Data Sheet '!F20</f>
        <v>2</v>
      </c>
      <c r="I94" s="396">
        <f>SUM(E94:H94)/COUNT('Anti Corruption - Data Sheet '!B20:P20,'Org. Transparency - Data Sheet'!C21:J21,'Financial Reporting - Data Shee'!B20:F20,'Gender - Data Sheet '!B20:E20)</f>
        <v>0.41935483870967744</v>
      </c>
      <c r="J94" s="397">
        <f t="shared" si="2"/>
        <v>4.1935483870967749</v>
      </c>
    </row>
    <row r="95" spans="2:10" x14ac:dyDescent="0.3">
      <c r="B95" s="110">
        <v>92</v>
      </c>
      <c r="C95" s="305" t="s">
        <v>518</v>
      </c>
      <c r="D95" s="443" t="s">
        <v>419</v>
      </c>
      <c r="E95" s="392">
        <f>'Anti Corruption - Data Sheet '!Q23</f>
        <v>2.5</v>
      </c>
      <c r="F95" s="393" t="str">
        <f>'Org. Transparency - Data Sheet'!K24</f>
        <v>N/A</v>
      </c>
      <c r="G95" s="393">
        <f>'Financial Reporting - Data Shee'!G23</f>
        <v>4.5</v>
      </c>
      <c r="H95" s="393">
        <f>'Gender - Data Sheet '!F23</f>
        <v>3</v>
      </c>
      <c r="I95" s="396">
        <f>SUM(E95:H95)/COUNT('Anti Corruption - Data Sheet '!B23:P23,'Org. Transparency - Data Sheet'!C24:J24,'Financial Reporting - Data Shee'!B23:F23,'Gender - Data Sheet '!B23:E23)</f>
        <v>0.41666666666666669</v>
      </c>
      <c r="J95" s="397">
        <f t="shared" si="2"/>
        <v>4.166666666666667</v>
      </c>
    </row>
    <row r="96" spans="2:10" x14ac:dyDescent="0.3">
      <c r="B96" s="110">
        <v>92</v>
      </c>
      <c r="C96" s="314" t="s">
        <v>273</v>
      </c>
      <c r="D96" s="412" t="s">
        <v>419</v>
      </c>
      <c r="E96" s="392">
        <f>'Anti Corruption - Data Sheet '!Q52</f>
        <v>2.5</v>
      </c>
      <c r="F96" s="393" t="str">
        <f>'Org. Transparency - Data Sheet'!K53</f>
        <v>N/A</v>
      </c>
      <c r="G96" s="393">
        <f>'Financial Reporting - Data Shee'!G52</f>
        <v>4.5</v>
      </c>
      <c r="H96" s="393">
        <f>'Gender - Data Sheet '!F52</f>
        <v>3</v>
      </c>
      <c r="I96" s="396">
        <f>SUM(E96:H96)/COUNT('Anti Corruption - Data Sheet '!B52:P52,'Org. Transparency - Data Sheet'!C53:J53,'Financial Reporting - Data Shee'!B52:F52,'Gender - Data Sheet '!B52:E52)</f>
        <v>0.41666666666666669</v>
      </c>
      <c r="J96" s="397">
        <f t="shared" si="2"/>
        <v>4.166666666666667</v>
      </c>
    </row>
    <row r="97" spans="2:10" x14ac:dyDescent="0.3">
      <c r="B97" s="110">
        <v>94</v>
      </c>
      <c r="C97" s="305" t="s">
        <v>538</v>
      </c>
      <c r="D97" s="412" t="s">
        <v>358</v>
      </c>
      <c r="E97" s="392">
        <f>'Anti Corruption - Data Sheet '!Q104</f>
        <v>3</v>
      </c>
      <c r="F97" s="393">
        <f>'Org. Transparency - Data Sheet'!K105</f>
        <v>2</v>
      </c>
      <c r="G97" s="393">
        <f>'Financial Reporting - Data Shee'!G104</f>
        <v>4.5</v>
      </c>
      <c r="H97" s="393">
        <f>'Gender - Data Sheet '!F104</f>
        <v>2</v>
      </c>
      <c r="I97" s="396">
        <f>SUM(E97:H97)/COUNT('Anti Corruption - Data Sheet '!B104:P104,'Org. Transparency - Data Sheet'!C105:J105,'Financial Reporting - Data Shee'!B104:F104,'Gender - Data Sheet '!B104:E104)</f>
        <v>0.4107142857142857</v>
      </c>
      <c r="J97" s="397">
        <f t="shared" si="2"/>
        <v>4.1071428571428568</v>
      </c>
    </row>
    <row r="98" spans="2:10" x14ac:dyDescent="0.3">
      <c r="B98" s="110">
        <v>95</v>
      </c>
      <c r="C98" s="305" t="s">
        <v>522</v>
      </c>
      <c r="D98" s="412" t="s">
        <v>355</v>
      </c>
      <c r="E98" s="392">
        <f>'Anti Corruption - Data Sheet '!Q46</f>
        <v>1</v>
      </c>
      <c r="F98" s="393">
        <f>'Org. Transparency - Data Sheet'!K47</f>
        <v>3</v>
      </c>
      <c r="G98" s="393">
        <f>'Financial Reporting - Data Shee'!G46</f>
        <v>4</v>
      </c>
      <c r="H98" s="393">
        <f>'Gender - Data Sheet '!F46</f>
        <v>3</v>
      </c>
      <c r="I98" s="396">
        <f>SUM(E98:H98)/COUNT('Anti Corruption - Data Sheet '!B46:P46,'Org. Transparency - Data Sheet'!C47:J47,'Financial Reporting - Data Shee'!B46:F46,'Gender - Data Sheet '!B46:E46)</f>
        <v>0.40740740740740738</v>
      </c>
      <c r="J98" s="397">
        <f t="shared" si="2"/>
        <v>4.0740740740740735</v>
      </c>
    </row>
    <row r="99" spans="2:10" x14ac:dyDescent="0.3">
      <c r="B99" s="110">
        <v>96</v>
      </c>
      <c r="C99" s="305" t="s">
        <v>541</v>
      </c>
      <c r="D99" s="412" t="s">
        <v>379</v>
      </c>
      <c r="E99" s="392">
        <f>'Anti Corruption - Data Sheet '!Q66</f>
        <v>4</v>
      </c>
      <c r="F99" s="393">
        <f>'Org. Transparency - Data Sheet'!K67</f>
        <v>4.5</v>
      </c>
      <c r="G99" s="393">
        <f>'Financial Reporting - Data Shee'!G66</f>
        <v>4</v>
      </c>
      <c r="H99" s="393">
        <f>'Gender - Data Sheet '!F66</f>
        <v>0</v>
      </c>
      <c r="I99" s="396">
        <f>SUM(E99:H99)/COUNT('Anti Corruption - Data Sheet '!B66:P66,'Org. Transparency - Data Sheet'!C67:J67,'Financial Reporting - Data Shee'!B66:F66,'Gender - Data Sheet '!B66:E66)</f>
        <v>0.40322580645161288</v>
      </c>
      <c r="J99" s="397">
        <f t="shared" si="2"/>
        <v>4.032258064516129</v>
      </c>
    </row>
    <row r="100" spans="2:10" x14ac:dyDescent="0.3">
      <c r="B100" s="110">
        <v>97</v>
      </c>
      <c r="C100" s="305" t="s">
        <v>534</v>
      </c>
      <c r="D100" s="412" t="s">
        <v>420</v>
      </c>
      <c r="E100" s="392">
        <f>'Anti Corruption - Data Sheet '!Q78</f>
        <v>1.5</v>
      </c>
      <c r="F100" s="393">
        <f>'Org. Transparency - Data Sheet'!K79</f>
        <v>3</v>
      </c>
      <c r="G100" s="393">
        <f>'Financial Reporting - Data Shee'!G78</f>
        <v>4.5</v>
      </c>
      <c r="H100" s="393">
        <f>'Gender - Data Sheet '!F78</f>
        <v>2</v>
      </c>
      <c r="I100" s="396">
        <f>SUM(E100:H100)/COUNT('Anti Corruption - Data Sheet '!B78:P78,'Org. Transparency - Data Sheet'!C79:J79,'Financial Reporting - Data Shee'!B78:F78,'Gender - Data Sheet '!B78:E78)</f>
        <v>0.39285714285714285</v>
      </c>
      <c r="J100" s="397">
        <f t="shared" ref="J100:J127" si="3">(I100)/10*100</f>
        <v>3.9285714285714284</v>
      </c>
    </row>
    <row r="101" spans="2:10" x14ac:dyDescent="0.3">
      <c r="B101" s="110">
        <v>98</v>
      </c>
      <c r="C101" s="305" t="s">
        <v>516</v>
      </c>
      <c r="D101" s="442" t="s">
        <v>377</v>
      </c>
      <c r="E101" s="392">
        <f>'Anti Corruption - Data Sheet '!Q7</f>
        <v>1</v>
      </c>
      <c r="F101" s="393">
        <f>'Org. Transparency - Data Sheet'!K8</f>
        <v>2</v>
      </c>
      <c r="G101" s="393">
        <f>'Financial Reporting - Data Shee'!G7</f>
        <v>4.5</v>
      </c>
      <c r="H101" s="393">
        <f>'Gender - Data Sheet '!F7</f>
        <v>3</v>
      </c>
      <c r="I101" s="396">
        <f>SUM(E101:H101)/COUNT('Anti Corruption - Data Sheet '!B7:P7,'Org. Transparency - Data Sheet'!C8:J8,'Financial Reporting - Data Shee'!B7:F7,'Gender - Data Sheet '!B7:E7)</f>
        <v>0.375</v>
      </c>
      <c r="J101" s="397">
        <f t="shared" si="3"/>
        <v>3.75</v>
      </c>
    </row>
    <row r="102" spans="2:10" x14ac:dyDescent="0.3">
      <c r="B102" s="110">
        <v>98</v>
      </c>
      <c r="C102" s="305" t="s">
        <v>315</v>
      </c>
      <c r="D102" s="439" t="s">
        <v>383</v>
      </c>
      <c r="E102" s="392">
        <f>'Anti Corruption - Data Sheet '!Q22</f>
        <v>1</v>
      </c>
      <c r="F102" s="393">
        <f>'Org. Transparency - Data Sheet'!K23</f>
        <v>4</v>
      </c>
      <c r="G102" s="393">
        <f>'Financial Reporting - Data Shee'!G22</f>
        <v>5</v>
      </c>
      <c r="H102" s="393">
        <f>'Gender - Data Sheet '!F22</f>
        <v>2</v>
      </c>
      <c r="I102" s="396">
        <f>SUM(E102:H102)/COUNT('Anti Corruption - Data Sheet '!B22:P22,'Org. Transparency - Data Sheet'!C23:J23,'Financial Reporting - Data Shee'!B22:F22,'Gender - Data Sheet '!B22:E22)</f>
        <v>0.375</v>
      </c>
      <c r="J102" s="397">
        <f t="shared" si="3"/>
        <v>3.75</v>
      </c>
    </row>
    <row r="103" spans="2:10" x14ac:dyDescent="0.3">
      <c r="B103" s="110">
        <v>100</v>
      </c>
      <c r="C103" s="305" t="s">
        <v>310</v>
      </c>
      <c r="D103" s="439" t="s">
        <v>377</v>
      </c>
      <c r="E103" s="392">
        <f>'Anti Corruption - Data Sheet '!Q33</f>
        <v>4.5</v>
      </c>
      <c r="F103" s="393" t="str">
        <f>'Org. Transparency - Data Sheet'!K34</f>
        <v>N/A</v>
      </c>
      <c r="G103" s="393">
        <f>'Financial Reporting - Data Shee'!G33</f>
        <v>4</v>
      </c>
      <c r="H103" s="393">
        <f>'Gender - Data Sheet '!F33</f>
        <v>0</v>
      </c>
      <c r="I103" s="396">
        <f>SUM(E103:H103)/COUNT('Anti Corruption - Data Sheet '!B33:P33,'Org. Transparency - Data Sheet'!C34:J34,'Financial Reporting - Data Shee'!B33:F33,'Gender - Data Sheet '!B33:E33)</f>
        <v>0.36956521739130432</v>
      </c>
      <c r="J103" s="397">
        <f t="shared" si="3"/>
        <v>3.695652173913043</v>
      </c>
    </row>
    <row r="104" spans="2:10" x14ac:dyDescent="0.3">
      <c r="B104" s="110">
        <v>101</v>
      </c>
      <c r="C104" s="314" t="s">
        <v>46</v>
      </c>
      <c r="D104" s="440" t="s">
        <v>417</v>
      </c>
      <c r="E104" s="392">
        <f>'Anti Corruption - Data Sheet '!Q12</f>
        <v>1</v>
      </c>
      <c r="F104" s="393">
        <f>'Org. Transparency - Data Sheet'!K13</f>
        <v>6</v>
      </c>
      <c r="G104" s="393">
        <f>'Financial Reporting - Data Shee'!G12</f>
        <v>4</v>
      </c>
      <c r="H104" s="393">
        <f>'Gender - Data Sheet '!F12</f>
        <v>0</v>
      </c>
      <c r="I104" s="396">
        <f>SUM(E104:H104)/COUNT('Anti Corruption - Data Sheet '!B12:P12,'Org. Transparency - Data Sheet'!C13:J13,'Financial Reporting - Data Shee'!B12:F12,'Gender - Data Sheet '!B12:E12)</f>
        <v>0.35483870967741937</v>
      </c>
      <c r="J104" s="397">
        <f t="shared" si="3"/>
        <v>3.5483870967741935</v>
      </c>
    </row>
    <row r="105" spans="2:10" x14ac:dyDescent="0.3">
      <c r="B105" s="110">
        <v>102</v>
      </c>
      <c r="C105" s="314" t="s">
        <v>275</v>
      </c>
      <c r="D105" s="412" t="s">
        <v>420</v>
      </c>
      <c r="E105" s="392">
        <f>'Anti Corruption - Data Sheet '!Q55</f>
        <v>2</v>
      </c>
      <c r="F105" s="393">
        <f>'Org. Transparency - Data Sheet'!K56</f>
        <v>3</v>
      </c>
      <c r="G105" s="393">
        <f>'Financial Reporting - Data Shee'!G55</f>
        <v>4.5</v>
      </c>
      <c r="H105" s="393">
        <f>'Gender - Data Sheet '!F55</f>
        <v>0</v>
      </c>
      <c r="I105" s="396">
        <f>SUM(E105:H105)/COUNT('Anti Corruption - Data Sheet '!B55:P55,'Org. Transparency - Data Sheet'!C56:J56,'Financial Reporting - Data Shee'!B55:F55,'Gender - Data Sheet '!B55:E55)</f>
        <v>0.3392857142857143</v>
      </c>
      <c r="J105" s="397">
        <f t="shared" si="3"/>
        <v>3.3928571428571432</v>
      </c>
    </row>
    <row r="106" spans="2:10" x14ac:dyDescent="0.3">
      <c r="B106" s="110">
        <v>102</v>
      </c>
      <c r="C106" s="314" t="s">
        <v>314</v>
      </c>
      <c r="D106" s="441" t="s">
        <v>355</v>
      </c>
      <c r="E106" s="392">
        <f>'Anti Corruption - Data Sheet '!Q100</f>
        <v>1</v>
      </c>
      <c r="F106" s="393">
        <f>'Org. Transparency - Data Sheet'!K101</f>
        <v>3</v>
      </c>
      <c r="G106" s="393">
        <f>'Financial Reporting - Data Shee'!G100</f>
        <v>4.5</v>
      </c>
      <c r="H106" s="393">
        <f>'Gender - Data Sheet '!F100</f>
        <v>1</v>
      </c>
      <c r="I106" s="396">
        <f>SUM(E106:H106)/COUNT('Anti Corruption - Data Sheet '!B100:P100,'Org. Transparency - Data Sheet'!C101:J101,'Financial Reporting - Data Shee'!B100:F100,'Gender - Data Sheet '!B100:E100)</f>
        <v>0.3392857142857143</v>
      </c>
      <c r="J106" s="397">
        <f t="shared" si="3"/>
        <v>3.3928571428571432</v>
      </c>
    </row>
    <row r="107" spans="2:10" x14ac:dyDescent="0.3">
      <c r="B107" s="110">
        <v>102</v>
      </c>
      <c r="C107" s="314" t="s">
        <v>532</v>
      </c>
      <c r="D107" s="412" t="s">
        <v>568</v>
      </c>
      <c r="E107" s="392">
        <f>'Anti Corruption - Data Sheet '!Q73</f>
        <v>1.5</v>
      </c>
      <c r="F107" s="393">
        <f>'Org. Transparency - Data Sheet'!K74</f>
        <v>5</v>
      </c>
      <c r="G107" s="393">
        <f>'Financial Reporting - Data Shee'!G73</f>
        <v>4</v>
      </c>
      <c r="H107" s="393">
        <f>'Gender - Data Sheet '!F73</f>
        <v>0</v>
      </c>
      <c r="I107" s="396">
        <f>SUM(E107:H107)/COUNT('Anti Corruption - Data Sheet '!B73:P73,'Org. Transparency - Data Sheet'!C74:J74,'Financial Reporting - Data Shee'!B73:F73,'Gender - Data Sheet '!B73:E73)</f>
        <v>0.33870967741935482</v>
      </c>
      <c r="J107" s="397">
        <f t="shared" si="3"/>
        <v>3.387096774193548</v>
      </c>
    </row>
    <row r="108" spans="2:10" x14ac:dyDescent="0.3">
      <c r="B108" s="110">
        <v>105</v>
      </c>
      <c r="C108" s="305" t="s">
        <v>297</v>
      </c>
      <c r="D108" s="445" t="s">
        <v>374</v>
      </c>
      <c r="E108" s="392">
        <f>'Anti Corruption - Data Sheet '!Q16</f>
        <v>2</v>
      </c>
      <c r="F108" s="393">
        <f>'Org. Transparency - Data Sheet'!K17</f>
        <v>3</v>
      </c>
      <c r="G108" s="393">
        <f>'Financial Reporting - Data Shee'!G16</f>
        <v>4</v>
      </c>
      <c r="H108" s="393">
        <f>'Gender - Data Sheet '!F16</f>
        <v>0</v>
      </c>
      <c r="I108" s="396">
        <f>SUM(E108:H108)/COUNT('Anti Corruption - Data Sheet '!B16:P16,'Org. Transparency - Data Sheet'!C17:J17,'Financial Reporting - Data Shee'!B16:F16,'Gender - Data Sheet '!B16:E16)</f>
        <v>0.33333333333333331</v>
      </c>
      <c r="J108" s="397">
        <f t="shared" si="3"/>
        <v>3.3333333333333335</v>
      </c>
    </row>
    <row r="109" spans="2:10" x14ac:dyDescent="0.3">
      <c r="B109" s="110">
        <v>106</v>
      </c>
      <c r="C109" s="314" t="s">
        <v>14</v>
      </c>
      <c r="D109" s="412" t="s">
        <v>364</v>
      </c>
      <c r="E109" s="392">
        <f>'Anti Corruption - Data Sheet '!Q82</f>
        <v>1</v>
      </c>
      <c r="F109" s="393">
        <f>'Org. Transparency - Data Sheet'!K83</f>
        <v>3.5</v>
      </c>
      <c r="G109" s="393">
        <f>'Financial Reporting - Data Shee'!G82</f>
        <v>4.5</v>
      </c>
      <c r="H109" s="393">
        <f>'Gender - Data Sheet '!F82</f>
        <v>0</v>
      </c>
      <c r="I109" s="396">
        <f>SUM(E109:H109)/COUNT('Anti Corruption - Data Sheet '!B82:P82,'Org. Transparency - Data Sheet'!C83:J83,'Financial Reporting - Data Shee'!B82:F82,'Gender - Data Sheet '!B82:E82)</f>
        <v>0.32142857142857145</v>
      </c>
      <c r="J109" s="397">
        <f t="shared" si="3"/>
        <v>3.2142857142857149</v>
      </c>
    </row>
    <row r="110" spans="2:10" x14ac:dyDescent="0.3">
      <c r="B110" s="110">
        <v>106</v>
      </c>
      <c r="C110" s="314" t="s">
        <v>30</v>
      </c>
      <c r="D110" s="412" t="s">
        <v>377</v>
      </c>
      <c r="E110" s="392">
        <f>'Anti Corruption - Data Sheet '!Q117</f>
        <v>1</v>
      </c>
      <c r="F110" s="393">
        <f>'Org. Transparency - Data Sheet'!K118</f>
        <v>3</v>
      </c>
      <c r="G110" s="393">
        <f>'Financial Reporting - Data Shee'!G117</f>
        <v>5</v>
      </c>
      <c r="H110" s="393">
        <f>'Gender - Data Sheet '!F117</f>
        <v>0</v>
      </c>
      <c r="I110" s="396">
        <f>SUM(E110:H110)/COUNT('Anti Corruption - Data Sheet '!B117:P117,'Org. Transparency - Data Sheet'!C118:J118,'Financial Reporting - Data Shee'!B117:F117,'Gender - Data Sheet '!B117:E117)</f>
        <v>0.32142857142857145</v>
      </c>
      <c r="J110" s="397">
        <f t="shared" si="3"/>
        <v>3.2142857142857149</v>
      </c>
    </row>
    <row r="111" spans="2:10" x14ac:dyDescent="0.3">
      <c r="B111" s="110">
        <v>108</v>
      </c>
      <c r="C111" s="314" t="s">
        <v>272</v>
      </c>
      <c r="D111" s="412" t="s">
        <v>379</v>
      </c>
      <c r="E111" s="392">
        <f>'Anti Corruption - Data Sheet '!Q47</f>
        <v>1</v>
      </c>
      <c r="F111" s="393">
        <f>'Org. Transparency - Data Sheet'!K48</f>
        <v>3.5</v>
      </c>
      <c r="G111" s="393">
        <f>'Financial Reporting - Data Shee'!G47</f>
        <v>4</v>
      </c>
      <c r="H111" s="393">
        <f>'Gender - Data Sheet '!F47</f>
        <v>0</v>
      </c>
      <c r="I111" s="396">
        <f>SUM(E111:H111)/COUNT('Anti Corruption - Data Sheet '!B47:P47,'Org. Transparency - Data Sheet'!C48:J48,'Financial Reporting - Data Shee'!B47:F47,'Gender - Data Sheet '!B47:E47)</f>
        <v>0.31481481481481483</v>
      </c>
      <c r="J111" s="397">
        <f t="shared" si="3"/>
        <v>3.1481481481481484</v>
      </c>
    </row>
    <row r="112" spans="2:10" x14ac:dyDescent="0.3">
      <c r="B112" s="110">
        <v>109</v>
      </c>
      <c r="C112" s="305" t="s">
        <v>535</v>
      </c>
      <c r="D112" s="412" t="s">
        <v>358</v>
      </c>
      <c r="E112" s="392">
        <f>'Anti Corruption - Data Sheet '!Q95</f>
        <v>2</v>
      </c>
      <c r="F112" s="393" t="str">
        <f>'Org. Transparency - Data Sheet'!K96</f>
        <v>N/A</v>
      </c>
      <c r="G112" s="393">
        <f>'Financial Reporting - Data Shee'!G95</f>
        <v>4.5</v>
      </c>
      <c r="H112" s="393">
        <f>'Gender - Data Sheet '!F95</f>
        <v>1</v>
      </c>
      <c r="I112" s="396">
        <f>SUM(E112:H112)/COUNT('Anti Corruption - Data Sheet '!B95:P95,'Org. Transparency - Data Sheet'!C96:J96,'Financial Reporting - Data Shee'!B95:F95,'Gender - Data Sheet '!B95:E95)</f>
        <v>0.3125</v>
      </c>
      <c r="J112" s="397">
        <f t="shared" si="3"/>
        <v>3.125</v>
      </c>
    </row>
    <row r="113" spans="2:14" x14ac:dyDescent="0.3">
      <c r="B113" s="110">
        <v>110</v>
      </c>
      <c r="C113" s="305" t="s">
        <v>517</v>
      </c>
      <c r="D113" s="442" t="s">
        <v>377</v>
      </c>
      <c r="E113" s="392">
        <f>'Anti Corruption - Data Sheet '!Q18</f>
        <v>1</v>
      </c>
      <c r="F113" s="393" t="str">
        <f>'Org. Transparency - Data Sheet'!K19</f>
        <v>N/A</v>
      </c>
      <c r="G113" s="393">
        <f>'Financial Reporting - Data Shee'!G18</f>
        <v>4</v>
      </c>
      <c r="H113" s="393">
        <f>'Gender - Data Sheet '!F18</f>
        <v>2</v>
      </c>
      <c r="I113" s="396">
        <f>SUM(E113:H113)/COUNT('Anti Corruption - Data Sheet '!B18:P18,'Org. Transparency - Data Sheet'!C19:J19,'Financial Reporting - Data Shee'!B18:F18,'Gender - Data Sheet '!B18:E18)</f>
        <v>0.30434782608695654</v>
      </c>
      <c r="J113" s="397">
        <f t="shared" si="3"/>
        <v>3.0434782608695654</v>
      </c>
      <c r="N113" s="381"/>
    </row>
    <row r="114" spans="2:14" x14ac:dyDescent="0.3">
      <c r="B114" s="110">
        <v>111</v>
      </c>
      <c r="C114" s="305" t="s">
        <v>326</v>
      </c>
      <c r="D114" s="440" t="s">
        <v>374</v>
      </c>
      <c r="E114" s="392">
        <f>'Anti Corruption - Data Sheet '!Q15</f>
        <v>2</v>
      </c>
      <c r="F114" s="393">
        <f>'Org. Transparency - Data Sheet'!K16</f>
        <v>2</v>
      </c>
      <c r="G114" s="393">
        <f>'Financial Reporting - Data Shee'!G15</f>
        <v>4</v>
      </c>
      <c r="H114" s="393">
        <f>'Gender - Data Sheet '!F15</f>
        <v>0</v>
      </c>
      <c r="I114" s="396">
        <f>SUM(E114:H114)/COUNT('Anti Corruption - Data Sheet '!B15:P15,'Org. Transparency - Data Sheet'!C16:J16,'Financial Reporting - Data Shee'!B15:F15,'Gender - Data Sheet '!B15:E15)</f>
        <v>0.29629629629629628</v>
      </c>
      <c r="J114" s="397">
        <f t="shared" si="3"/>
        <v>2.9629629629629628</v>
      </c>
    </row>
    <row r="115" spans="2:14" x14ac:dyDescent="0.3">
      <c r="B115" s="110">
        <v>112</v>
      </c>
      <c r="C115" s="305" t="s">
        <v>521</v>
      </c>
      <c r="D115" s="412" t="s">
        <v>355</v>
      </c>
      <c r="E115" s="392">
        <f>'Anti Corruption - Data Sheet '!Q37</f>
        <v>1</v>
      </c>
      <c r="F115" s="393">
        <f>'Org. Transparency - Data Sheet'!K38</f>
        <v>4</v>
      </c>
      <c r="G115" s="393">
        <f>'Financial Reporting - Data Shee'!G37</f>
        <v>4</v>
      </c>
      <c r="H115" s="393">
        <f>'Gender - Data Sheet '!F37</f>
        <v>0</v>
      </c>
      <c r="I115" s="396">
        <f>SUM(E115:H115)/COUNT('Anti Corruption - Data Sheet '!B37:P37,'Org. Transparency - Data Sheet'!C38:J38,'Financial Reporting - Data Shee'!B37:F37,'Gender - Data Sheet '!B37:E37)</f>
        <v>0.29032258064516131</v>
      </c>
      <c r="J115" s="397">
        <f t="shared" si="3"/>
        <v>2.903225806451613</v>
      </c>
    </row>
    <row r="116" spans="2:14" x14ac:dyDescent="0.3">
      <c r="B116" s="110">
        <v>113</v>
      </c>
      <c r="C116" s="305" t="s">
        <v>515</v>
      </c>
      <c r="D116" s="412" t="s">
        <v>420</v>
      </c>
      <c r="E116" s="392">
        <f>'Anti Corruption - Data Sheet '!Q6</f>
        <v>1.5</v>
      </c>
      <c r="F116" s="393">
        <f>'Org. Transparency - Data Sheet'!K7</f>
        <v>2</v>
      </c>
      <c r="G116" s="393">
        <f>'Financial Reporting - Data Shee'!G6</f>
        <v>4.5</v>
      </c>
      <c r="H116" s="393">
        <f>'Gender - Data Sheet '!F6</f>
        <v>0</v>
      </c>
      <c r="I116" s="396">
        <f>SUM(E116:H116)/COUNT('Anti Corruption - Data Sheet '!B6:P6,'Org. Transparency - Data Sheet'!C7:J7,'Financial Reporting - Data Shee'!B6:F6,'Gender - Data Sheet '!B6:E6)</f>
        <v>0.2857142857142857</v>
      </c>
      <c r="J116" s="397">
        <f t="shared" si="3"/>
        <v>2.8571428571428572</v>
      </c>
    </row>
    <row r="117" spans="2:14" x14ac:dyDescent="0.3">
      <c r="B117" s="110">
        <v>114</v>
      </c>
      <c r="C117" s="314" t="s">
        <v>285</v>
      </c>
      <c r="D117" s="412" t="s">
        <v>423</v>
      </c>
      <c r="E117" s="392">
        <f>'Anti Corruption - Data Sheet '!Q84</f>
        <v>2.5</v>
      </c>
      <c r="F117" s="393" t="str">
        <f>'Org. Transparency - Data Sheet'!K85</f>
        <v>N/A</v>
      </c>
      <c r="G117" s="393">
        <f>'Financial Reporting - Data Shee'!G84</f>
        <v>4</v>
      </c>
      <c r="H117" s="393">
        <f>'Gender - Data Sheet '!F84</f>
        <v>0</v>
      </c>
      <c r="I117" s="396">
        <f>SUM(E117:H117)/COUNT('Anti Corruption - Data Sheet '!B84:P84,'Org. Transparency - Data Sheet'!C85:J85,'Financial Reporting - Data Shee'!B84:F84,'Gender - Data Sheet '!B84:E84)</f>
        <v>0.28260869565217389</v>
      </c>
      <c r="J117" s="397">
        <f t="shared" si="3"/>
        <v>2.8260869565217388</v>
      </c>
    </row>
    <row r="118" spans="2:14" x14ac:dyDescent="0.3">
      <c r="B118" s="110">
        <v>115</v>
      </c>
      <c r="C118" s="305" t="s">
        <v>302</v>
      </c>
      <c r="D118" s="412" t="s">
        <v>364</v>
      </c>
      <c r="E118" s="392">
        <f>'Anti Corruption - Data Sheet '!Q28</f>
        <v>1</v>
      </c>
      <c r="F118" s="393">
        <f>'Org. Transparency - Data Sheet'!K29</f>
        <v>2.5</v>
      </c>
      <c r="G118" s="393">
        <f>'Financial Reporting - Data Shee'!G28</f>
        <v>4</v>
      </c>
      <c r="H118" s="393">
        <f>'Gender - Data Sheet '!F28</f>
        <v>0</v>
      </c>
      <c r="I118" s="396">
        <f>SUM(E118:H118)/COUNT('Anti Corruption - Data Sheet '!B28:P28,'Org. Transparency - Data Sheet'!C29:J29,'Financial Reporting - Data Shee'!B28:F28,'Gender - Data Sheet '!B28:E28)</f>
        <v>0.27777777777777779</v>
      </c>
      <c r="J118" s="397">
        <f t="shared" si="3"/>
        <v>2.7777777777777781</v>
      </c>
    </row>
    <row r="119" spans="2:14" x14ac:dyDescent="0.3">
      <c r="B119" s="110">
        <v>115</v>
      </c>
      <c r="C119" s="314" t="s">
        <v>331</v>
      </c>
      <c r="D119" s="441" t="s">
        <v>364</v>
      </c>
      <c r="E119" s="392">
        <f>'Anti Corruption - Data Sheet '!Q45</f>
        <v>1.5</v>
      </c>
      <c r="F119" s="393">
        <f>'Org. Transparency - Data Sheet'!K46</f>
        <v>2</v>
      </c>
      <c r="G119" s="393">
        <f>'Financial Reporting - Data Shee'!G45</f>
        <v>4</v>
      </c>
      <c r="H119" s="393">
        <f>'Gender - Data Sheet '!F45</f>
        <v>0</v>
      </c>
      <c r="I119" s="396">
        <f>SUM(E119:H119)/COUNT('Anti Corruption - Data Sheet '!B45:P45,'Org. Transparency - Data Sheet'!C46:J46,'Financial Reporting - Data Shee'!B45:F45,'Gender - Data Sheet '!B45:E45)</f>
        <v>0.27777777777777779</v>
      </c>
      <c r="J119" s="397">
        <f t="shared" si="3"/>
        <v>2.7777777777777781</v>
      </c>
    </row>
    <row r="120" spans="2:14" x14ac:dyDescent="0.3">
      <c r="B120" s="110">
        <v>117</v>
      </c>
      <c r="C120" s="314" t="s">
        <v>265</v>
      </c>
      <c r="D120" s="440" t="s">
        <v>417</v>
      </c>
      <c r="E120" s="392">
        <f>'Anti Corruption - Data Sheet '!Q13</f>
        <v>0</v>
      </c>
      <c r="F120" s="393">
        <f>'Org. Transparency - Data Sheet'!K14</f>
        <v>3</v>
      </c>
      <c r="G120" s="393">
        <f>'Financial Reporting - Data Shee'!G13</f>
        <v>4.5</v>
      </c>
      <c r="H120" s="393">
        <f>'Gender - Data Sheet '!F13</f>
        <v>0</v>
      </c>
      <c r="I120" s="396">
        <f>SUM(E120:H120)/COUNT('Anti Corruption - Data Sheet '!B13:P13,'Org. Transparency - Data Sheet'!C14:J14,'Financial Reporting - Data Shee'!B13:F13,'Gender - Data Sheet '!B13:E13)</f>
        <v>0.26785714285714285</v>
      </c>
      <c r="J120" s="397">
        <f t="shared" si="3"/>
        <v>2.6785714285714284</v>
      </c>
    </row>
    <row r="121" spans="2:14" x14ac:dyDescent="0.3">
      <c r="B121" s="110">
        <v>118</v>
      </c>
      <c r="C121" s="314" t="s">
        <v>274</v>
      </c>
      <c r="D121" s="412" t="s">
        <v>372</v>
      </c>
      <c r="E121" s="392">
        <f>'Anti Corruption - Data Sheet '!Q54</f>
        <v>1</v>
      </c>
      <c r="F121" s="393" t="str">
        <f>'Org. Transparency - Data Sheet'!K55</f>
        <v>N/A</v>
      </c>
      <c r="G121" s="393">
        <f>'Financial Reporting - Data Shee'!G54</f>
        <v>4</v>
      </c>
      <c r="H121" s="393">
        <f>'Gender - Data Sheet '!F54</f>
        <v>0</v>
      </c>
      <c r="I121" s="396">
        <f>SUM(E121:H121)/COUNT('Anti Corruption - Data Sheet '!B54:P54,'Org. Transparency - Data Sheet'!C55:J55,'Financial Reporting - Data Shee'!B54:F54,'Gender - Data Sheet '!B54:E54)</f>
        <v>0.21739130434782608</v>
      </c>
      <c r="J121" s="397">
        <f t="shared" si="3"/>
        <v>2.1739130434782608</v>
      </c>
    </row>
    <row r="122" spans="2:14" x14ac:dyDescent="0.3">
      <c r="B122" s="110">
        <v>118</v>
      </c>
      <c r="C122" s="314" t="s">
        <v>282</v>
      </c>
      <c r="D122" s="412" t="s">
        <v>372</v>
      </c>
      <c r="E122" s="392">
        <f>'Anti Corruption - Data Sheet '!Q67</f>
        <v>1</v>
      </c>
      <c r="F122" s="393" t="str">
        <f>'Org. Transparency - Data Sheet'!K68</f>
        <v>N/A</v>
      </c>
      <c r="G122" s="393">
        <f>'Financial Reporting - Data Shee'!G67</f>
        <v>4</v>
      </c>
      <c r="H122" s="393">
        <f>'Gender - Data Sheet '!F67</f>
        <v>0</v>
      </c>
      <c r="I122" s="396">
        <f>SUM(E122:H122)/COUNT('Anti Corruption - Data Sheet '!B67:P67,'Org. Transparency - Data Sheet'!C68:J68,'Financial Reporting - Data Shee'!B67:F67,'Gender - Data Sheet '!B67:E67)</f>
        <v>0.21739130434782608</v>
      </c>
      <c r="J122" s="397">
        <f t="shared" si="3"/>
        <v>2.1739130434782608</v>
      </c>
    </row>
    <row r="123" spans="2:14" x14ac:dyDescent="0.3">
      <c r="B123" s="110">
        <v>118</v>
      </c>
      <c r="C123" s="314" t="s">
        <v>291</v>
      </c>
      <c r="D123" s="412" t="s">
        <v>372</v>
      </c>
      <c r="E123" s="392">
        <f>'Anti Corruption - Data Sheet '!Q107</f>
        <v>1</v>
      </c>
      <c r="F123" s="393" t="str">
        <f>'Org. Transparency - Data Sheet'!K108</f>
        <v>N/A</v>
      </c>
      <c r="G123" s="393">
        <f>'Financial Reporting - Data Shee'!G107</f>
        <v>4</v>
      </c>
      <c r="H123" s="393">
        <f>'Gender - Data Sheet '!F107</f>
        <v>0</v>
      </c>
      <c r="I123" s="396">
        <f>SUM(E123:H123)/COUNT('Anti Corruption - Data Sheet '!B107:P107,'Org. Transparency - Data Sheet'!C108:J108,'Financial Reporting - Data Shee'!B107:F107,'Gender - Data Sheet '!B107:E107)</f>
        <v>0.21739130434782608</v>
      </c>
      <c r="J123" s="397">
        <f t="shared" si="3"/>
        <v>2.1739130434782608</v>
      </c>
    </row>
    <row r="124" spans="2:14" x14ac:dyDescent="0.3">
      <c r="B124" s="110">
        <v>121</v>
      </c>
      <c r="C124" s="314" t="s">
        <v>526</v>
      </c>
      <c r="D124" s="412" t="s">
        <v>379</v>
      </c>
      <c r="E124" s="392">
        <f>'Anti Corruption - Data Sheet '!Q53</f>
        <v>0</v>
      </c>
      <c r="F124" s="393" t="str">
        <f>'Org. Transparency - Data Sheet'!K54</f>
        <v>N/A</v>
      </c>
      <c r="G124" s="393">
        <f>'Financial Reporting - Data Shee'!G53</f>
        <v>4</v>
      </c>
      <c r="H124" s="393">
        <f>'Gender - Data Sheet '!F53</f>
        <v>0</v>
      </c>
      <c r="I124" s="396">
        <f>SUM(E124:H124)/COUNT('Anti Corruption - Data Sheet '!B53:P53,'Org. Transparency - Data Sheet'!C54:J54,'Financial Reporting - Data Shee'!B53:F53,'Gender - Data Sheet '!B53:E53)</f>
        <v>0.17391304347826086</v>
      </c>
      <c r="J124" s="397">
        <f t="shared" si="3"/>
        <v>1.7391304347826086</v>
      </c>
    </row>
    <row r="125" spans="2:14" x14ac:dyDescent="0.3">
      <c r="B125" s="110">
        <v>121</v>
      </c>
      <c r="C125" s="314" t="s">
        <v>300</v>
      </c>
      <c r="D125" s="412" t="s">
        <v>377</v>
      </c>
      <c r="E125" s="392">
        <f>'Anti Corruption - Data Sheet '!Q97</f>
        <v>0</v>
      </c>
      <c r="F125" s="393" t="str">
        <f>'Org. Transparency - Data Sheet'!K98</f>
        <v>N/A</v>
      </c>
      <c r="G125" s="393">
        <f>'Financial Reporting - Data Shee'!G97</f>
        <v>4</v>
      </c>
      <c r="H125" s="393">
        <f>'Gender - Data Sheet '!F97</f>
        <v>0</v>
      </c>
      <c r="I125" s="396">
        <f>SUM(E125:H125)/COUNT('Anti Corruption - Data Sheet '!B97:P97,'Org. Transparency - Data Sheet'!C98:J98,'Financial Reporting - Data Shee'!B97:F97,'Gender - Data Sheet '!B97:E97)</f>
        <v>0.17391304347826086</v>
      </c>
      <c r="J125" s="397">
        <f t="shared" si="3"/>
        <v>1.7391304347826086</v>
      </c>
    </row>
    <row r="126" spans="2:14" x14ac:dyDescent="0.3">
      <c r="B126" s="110">
        <v>123</v>
      </c>
      <c r="C126" s="314" t="s">
        <v>386</v>
      </c>
      <c r="D126" s="441" t="s">
        <v>355</v>
      </c>
      <c r="E126" s="392">
        <f>'Anti Corruption - Data Sheet '!Q110</f>
        <v>1</v>
      </c>
      <c r="F126" s="393">
        <f>'Org. Transparency - Data Sheet'!K111</f>
        <v>1</v>
      </c>
      <c r="G126" s="393">
        <f>'Financial Reporting - Data Shee'!G110</f>
        <v>0</v>
      </c>
      <c r="H126" s="393">
        <f>'Gender - Data Sheet '!F110</f>
        <v>0</v>
      </c>
      <c r="I126" s="396">
        <f>SUM(E126:H126)/COUNT('Anti Corruption - Data Sheet '!B110:P110,'Org. Transparency - Data Sheet'!C111:J111,'Financial Reporting - Data Shee'!B110:F110,'Gender - Data Sheet '!B110:E110)</f>
        <v>7.407407407407407E-2</v>
      </c>
      <c r="J126" s="397">
        <f t="shared" si="3"/>
        <v>0.7407407407407407</v>
      </c>
    </row>
    <row r="127" spans="2:14" x14ac:dyDescent="0.3">
      <c r="B127" s="110">
        <v>124</v>
      </c>
      <c r="C127" s="314" t="s">
        <v>20</v>
      </c>
      <c r="D127" s="445" t="s">
        <v>374</v>
      </c>
      <c r="E127" s="392">
        <f>'Anti Corruption - Data Sheet '!Q92</f>
        <v>0</v>
      </c>
      <c r="F127" s="393" t="str">
        <f>'Org. Transparency - Data Sheet'!K93</f>
        <v>N/A</v>
      </c>
      <c r="G127" s="393">
        <f>'Financial Reporting - Data Shee'!G92</f>
        <v>0</v>
      </c>
      <c r="H127" s="393">
        <f>'Gender - Data Sheet '!F92</f>
        <v>0</v>
      </c>
      <c r="I127" s="396">
        <f>SUM(E127:H127)/COUNT('Anti Corruption - Data Sheet '!B92:P92,'Org. Transparency - Data Sheet'!C93:J93,'Financial Reporting - Data Shee'!B92:F92,'Gender - Data Sheet '!B92:E92)</f>
        <v>0</v>
      </c>
      <c r="J127" s="397">
        <f t="shared" si="3"/>
        <v>0</v>
      </c>
    </row>
    <row r="128" spans="2:14" ht="18" x14ac:dyDescent="0.3">
      <c r="B128" s="331" t="s">
        <v>392</v>
      </c>
      <c r="C128" s="331"/>
      <c r="D128" s="331"/>
      <c r="E128" s="394">
        <f>SUM(E1:E127)/COUNT('Anti Corruption - Data Sheet '!B4:P127)</f>
        <v>0.40537634408602152</v>
      </c>
      <c r="F128" s="394">
        <f>SUM(F1:F127)/COUNT('Org. Transparency - Data Sheet'!C5:J128)</f>
        <v>0.81711409395973156</v>
      </c>
      <c r="G128" s="394">
        <f>SUM(G1:G127)/COUNT('Financial Reporting - Data Shee'!B4:F127)</f>
        <v>0.96121416526138281</v>
      </c>
      <c r="H128" s="394">
        <f>SUM(H1:H127)/COUNT('Gender - Data Sheet '!B4:E127)</f>
        <v>0.58064516129032262</v>
      </c>
      <c r="I128" s="394">
        <f>AVERAGE(I1:I127)</f>
        <v>0.5854831567565344</v>
      </c>
      <c r="J128" s="395">
        <f>I128/10*100</f>
        <v>5.854831567565344</v>
      </c>
    </row>
  </sheetData>
  <autoFilter ref="B3:J128" xr:uid="{D6CBD8F9-C712-4B99-96C9-1218394F7BB2}">
    <sortState xmlns:xlrd2="http://schemas.microsoft.com/office/spreadsheetml/2017/richdata2" ref="B4:J127">
      <sortCondition descending="1" ref="J3:J127"/>
    </sortState>
  </autoFilter>
  <sortState xmlns:xlrd2="http://schemas.microsoft.com/office/spreadsheetml/2017/richdata2" ref="B4:J100">
    <sortCondition descending="1" ref="J100"/>
  </sortState>
  <phoneticPr fontId="19" type="noConversion"/>
  <conditionalFormatting sqref="J4:J128">
    <cfRule type="cellIs" dxfId="258" priority="7" operator="between">
      <formula>0</formula>
      <formula>1.99</formula>
    </cfRule>
    <cfRule type="cellIs" dxfId="257" priority="8" operator="between">
      <formula>2</formula>
      <formula>3.99</formula>
    </cfRule>
    <cfRule type="cellIs" dxfId="256" priority="9" operator="between">
      <formula>4</formula>
      <formula>5.99</formula>
    </cfRule>
    <cfRule type="cellIs" dxfId="255" priority="10" operator="between">
      <formula>6</formula>
      <formula>7.99</formula>
    </cfRule>
    <cfRule type="cellIs" dxfId="254" priority="12" operator="between">
      <formula>8</formula>
      <formula>9.99</formula>
    </cfRule>
    <cfRule type="cellIs" dxfId="253" priority="13" operator="equal">
      <formula>10</formula>
    </cfRule>
  </conditionalFormatting>
  <pageMargins left="0.7" right="0.7" top="0.75" bottom="0.75" header="0.3" footer="0.3"/>
  <pageSetup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556A3-DB0E-4A09-8184-F7F8465F752B}">
  <dimension ref="A1:DV10"/>
  <sheetViews>
    <sheetView workbookViewId="0">
      <pane xSplit="2" ySplit="3" topLeftCell="C4" activePane="bottomRight" state="frozen"/>
      <selection activeCell="CY4" sqref="CY4:CY18"/>
      <selection pane="topRight" activeCell="CY4" sqref="CY4:CY18"/>
      <selection pane="bottomLeft" activeCell="CY4" sqref="CY4:CY18"/>
      <selection pane="bottomRight" activeCell="B1" sqref="B1"/>
    </sheetView>
  </sheetViews>
  <sheetFormatPr defaultRowHeight="14.4" x14ac:dyDescent="0.3"/>
  <cols>
    <col min="1" max="1" width="6" customWidth="1"/>
    <col min="2" max="2" width="56.44140625" customWidth="1"/>
    <col min="3" max="86" width="15.6640625" customWidth="1"/>
    <col min="87" max="87" width="15.6640625" style="72" customWidth="1"/>
    <col min="88" max="126" width="15.6640625" customWidth="1"/>
  </cols>
  <sheetData>
    <row r="1" spans="1:126" ht="15" thickBot="1" x14ac:dyDescent="0.35">
      <c r="D1" s="74"/>
    </row>
    <row r="2" spans="1:126" ht="63" thickBot="1" x14ac:dyDescent="0.35">
      <c r="A2" s="1" t="s">
        <v>0</v>
      </c>
      <c r="B2" s="90" t="s">
        <v>1</v>
      </c>
      <c r="C2" s="10" t="s">
        <v>324</v>
      </c>
      <c r="D2" s="89" t="s">
        <v>299</v>
      </c>
      <c r="E2" s="10" t="s">
        <v>515</v>
      </c>
      <c r="F2" s="10" t="s">
        <v>516</v>
      </c>
      <c r="G2" s="10" t="s">
        <v>337</v>
      </c>
      <c r="H2" s="10" t="s">
        <v>340</v>
      </c>
      <c r="I2" s="10" t="s">
        <v>343</v>
      </c>
      <c r="J2" s="10" t="s">
        <v>344</v>
      </c>
      <c r="K2" s="2" t="s">
        <v>46</v>
      </c>
      <c r="L2" s="2" t="s">
        <v>265</v>
      </c>
      <c r="M2" s="10" t="s">
        <v>325</v>
      </c>
      <c r="N2" s="10" t="s">
        <v>326</v>
      </c>
      <c r="O2" s="10" t="s">
        <v>297</v>
      </c>
      <c r="P2" s="2" t="s">
        <v>266</v>
      </c>
      <c r="Q2" s="10" t="s">
        <v>517</v>
      </c>
      <c r="R2" s="10" t="s">
        <v>311</v>
      </c>
      <c r="S2" s="10" t="s">
        <v>322</v>
      </c>
      <c r="T2" s="10" t="s">
        <v>316</v>
      </c>
      <c r="U2" s="10" t="s">
        <v>315</v>
      </c>
      <c r="V2" s="10" t="s">
        <v>518</v>
      </c>
      <c r="W2" s="10" t="s">
        <v>327</v>
      </c>
      <c r="X2" s="10" t="s">
        <v>321</v>
      </c>
      <c r="Y2" s="10" t="s">
        <v>328</v>
      </c>
      <c r="Z2" s="10" t="s">
        <v>318</v>
      </c>
      <c r="AA2" s="10" t="s">
        <v>302</v>
      </c>
      <c r="AB2" s="10" t="s">
        <v>329</v>
      </c>
      <c r="AC2" s="10" t="s">
        <v>519</v>
      </c>
      <c r="AD2" s="10" t="s">
        <v>298</v>
      </c>
      <c r="AE2" s="10" t="s">
        <v>330</v>
      </c>
      <c r="AF2" s="10" t="s">
        <v>310</v>
      </c>
      <c r="AG2" s="10" t="s">
        <v>389</v>
      </c>
      <c r="AH2" s="2" t="s">
        <v>268</v>
      </c>
      <c r="AI2" s="2" t="s">
        <v>520</v>
      </c>
      <c r="AJ2" s="2" t="s">
        <v>521</v>
      </c>
      <c r="AK2" s="2" t="s">
        <v>357</v>
      </c>
      <c r="AL2" s="2" t="s">
        <v>269</v>
      </c>
      <c r="AM2" s="2" t="s">
        <v>393</v>
      </c>
      <c r="AN2" s="2" t="s">
        <v>57</v>
      </c>
      <c r="AO2" s="2" t="s">
        <v>271</v>
      </c>
      <c r="AP2" s="2" t="s">
        <v>2</v>
      </c>
      <c r="AQ2" s="2" t="s">
        <v>303</v>
      </c>
      <c r="AR2" s="2" t="s">
        <v>331</v>
      </c>
      <c r="AS2" s="2" t="s">
        <v>522</v>
      </c>
      <c r="AT2" s="2" t="s">
        <v>272</v>
      </c>
      <c r="AU2" s="2" t="s">
        <v>523</v>
      </c>
      <c r="AV2" s="2" t="s">
        <v>524</v>
      </c>
      <c r="AW2" s="2" t="s">
        <v>3</v>
      </c>
      <c r="AX2" s="2" t="s">
        <v>525</v>
      </c>
      <c r="AY2" s="2" t="s">
        <v>273</v>
      </c>
      <c r="AZ2" s="2" t="s">
        <v>526</v>
      </c>
      <c r="BA2" s="2" t="s">
        <v>274</v>
      </c>
      <c r="BB2" s="2" t="s">
        <v>275</v>
      </c>
      <c r="BC2" s="2" t="s">
        <v>4</v>
      </c>
      <c r="BD2" s="2" t="s">
        <v>527</v>
      </c>
      <c r="BE2" s="2" t="s">
        <v>5</v>
      </c>
      <c r="BF2" s="2" t="s">
        <v>276</v>
      </c>
      <c r="BG2" s="2" t="s">
        <v>6</v>
      </c>
      <c r="BH2" s="2" t="s">
        <v>277</v>
      </c>
      <c r="BI2" s="2" t="s">
        <v>7</v>
      </c>
      <c r="BJ2" s="2" t="s">
        <v>528</v>
      </c>
      <c r="BK2" s="2" t="s">
        <v>8</v>
      </c>
      <c r="BL2" s="2" t="s">
        <v>278</v>
      </c>
      <c r="BM2" s="2" t="s">
        <v>541</v>
      </c>
      <c r="BN2" s="2" t="s">
        <v>282</v>
      </c>
      <c r="BO2" s="2" t="s">
        <v>530</v>
      </c>
      <c r="BP2" s="2" t="s">
        <v>283</v>
      </c>
      <c r="BQ2" s="2" t="s">
        <v>9</v>
      </c>
      <c r="BR2" s="2" t="s">
        <v>59</v>
      </c>
      <c r="BS2" s="2" t="s">
        <v>531</v>
      </c>
      <c r="BT2" s="2" t="s">
        <v>532</v>
      </c>
      <c r="BU2" s="2" t="s">
        <v>533</v>
      </c>
      <c r="BV2" s="2" t="s">
        <v>284</v>
      </c>
      <c r="BW2" s="2" t="s">
        <v>10</v>
      </c>
      <c r="BX2" s="2" t="s">
        <v>11</v>
      </c>
      <c r="BY2" s="2" t="s">
        <v>534</v>
      </c>
      <c r="BZ2" s="2" t="s">
        <v>334</v>
      </c>
      <c r="CA2" s="2" t="s">
        <v>12</v>
      </c>
      <c r="CB2" s="2" t="s">
        <v>13</v>
      </c>
      <c r="CC2" s="2" t="s">
        <v>335</v>
      </c>
      <c r="CD2" s="2" t="s">
        <v>15</v>
      </c>
      <c r="CE2" s="2" t="s">
        <v>285</v>
      </c>
      <c r="CF2" s="2" t="s">
        <v>16</v>
      </c>
      <c r="CG2" s="2" t="s">
        <v>286</v>
      </c>
      <c r="CH2" s="2" t="s">
        <v>17</v>
      </c>
      <c r="CI2" s="2" t="s">
        <v>287</v>
      </c>
      <c r="CJ2" s="2" t="s">
        <v>288</v>
      </c>
      <c r="CK2" s="2" t="s">
        <v>18</v>
      </c>
      <c r="CL2" s="2" t="s">
        <v>19</v>
      </c>
      <c r="CM2" s="2" t="s">
        <v>20</v>
      </c>
      <c r="CN2" s="2" t="s">
        <v>336</v>
      </c>
      <c r="CO2" s="2" t="s">
        <v>21</v>
      </c>
      <c r="CP2" s="2" t="s">
        <v>535</v>
      </c>
      <c r="CQ2" s="2" t="s">
        <v>22</v>
      </c>
      <c r="CR2" s="2" t="s">
        <v>300</v>
      </c>
      <c r="CS2" s="2" t="s">
        <v>536</v>
      </c>
      <c r="CT2" s="2" t="s">
        <v>537</v>
      </c>
      <c r="CU2" s="2" t="s">
        <v>314</v>
      </c>
      <c r="CV2" s="2" t="s">
        <v>289</v>
      </c>
      <c r="CW2" s="2" t="s">
        <v>415</v>
      </c>
      <c r="CX2" s="2" t="s">
        <v>23</v>
      </c>
      <c r="CY2" s="2" t="s">
        <v>538</v>
      </c>
      <c r="CZ2" s="2" t="s">
        <v>290</v>
      </c>
      <c r="DA2" s="2" t="s">
        <v>416</v>
      </c>
      <c r="DB2" s="2" t="s">
        <v>291</v>
      </c>
      <c r="DC2" s="2" t="s">
        <v>24</v>
      </c>
      <c r="DD2" s="2" t="s">
        <v>539</v>
      </c>
      <c r="DE2" s="2" t="s">
        <v>386</v>
      </c>
      <c r="DF2" s="2" t="s">
        <v>25</v>
      </c>
      <c r="DG2" s="2" t="s">
        <v>26</v>
      </c>
      <c r="DH2" s="2" t="s">
        <v>27</v>
      </c>
      <c r="DI2" s="2" t="s">
        <v>540</v>
      </c>
      <c r="DJ2" s="2" t="s">
        <v>28</v>
      </c>
      <c r="DK2" s="2" t="s">
        <v>29</v>
      </c>
      <c r="DL2" s="2" t="s">
        <v>30</v>
      </c>
      <c r="DM2" s="2" t="s">
        <v>31</v>
      </c>
      <c r="DN2" s="2" t="s">
        <v>32</v>
      </c>
      <c r="DO2" s="2" t="s">
        <v>33</v>
      </c>
      <c r="DP2" s="2" t="s">
        <v>292</v>
      </c>
      <c r="DQ2" s="2" t="s">
        <v>34</v>
      </c>
      <c r="DR2" s="2" t="s">
        <v>35</v>
      </c>
      <c r="DS2" s="2" t="s">
        <v>293</v>
      </c>
      <c r="DT2" s="2" t="s">
        <v>294</v>
      </c>
      <c r="DU2" s="2" t="s">
        <v>36</v>
      </c>
      <c r="DV2" s="2" t="s">
        <v>37</v>
      </c>
    </row>
    <row r="3" spans="1:126" ht="24" thickBot="1" x14ac:dyDescent="0.35">
      <c r="A3" s="558" t="s">
        <v>68</v>
      </c>
      <c r="B3" s="559"/>
      <c r="C3" s="560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561"/>
      <c r="AH3" s="561"/>
      <c r="AI3" s="561"/>
      <c r="AJ3" s="561"/>
      <c r="AK3" s="561"/>
      <c r="AL3" s="561"/>
      <c r="AM3" s="561"/>
      <c r="AN3" s="561"/>
      <c r="AO3" s="561"/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1"/>
      <c r="BK3" s="561"/>
      <c r="BL3" s="561"/>
      <c r="BM3" s="561"/>
      <c r="BN3" s="561"/>
      <c r="BO3" s="561"/>
      <c r="BP3" s="561"/>
      <c r="BQ3" s="561"/>
      <c r="BR3" s="561"/>
      <c r="BS3" s="561"/>
      <c r="BT3" s="561"/>
      <c r="BU3" s="561"/>
      <c r="BV3" s="561"/>
      <c r="BW3" s="561"/>
      <c r="BX3" s="561"/>
      <c r="BY3" s="561"/>
      <c r="BZ3" s="561"/>
      <c r="CA3" s="561"/>
      <c r="CB3" s="561"/>
      <c r="CC3" s="561"/>
      <c r="CD3" s="561"/>
      <c r="CE3" s="561"/>
      <c r="CF3" s="561"/>
      <c r="CG3" s="561"/>
      <c r="CH3" s="561"/>
      <c r="CI3" s="561"/>
      <c r="CJ3" s="561"/>
      <c r="CK3" s="561"/>
      <c r="CL3" s="561"/>
      <c r="CM3" s="561"/>
      <c r="CN3" s="561"/>
      <c r="CO3" s="561"/>
      <c r="CP3" s="561"/>
      <c r="CQ3" s="561"/>
      <c r="CR3" s="561"/>
      <c r="CS3" s="561"/>
      <c r="CT3" s="561"/>
      <c r="CU3" s="561"/>
      <c r="CV3" s="561"/>
      <c r="CW3" s="561"/>
      <c r="CX3" s="561"/>
      <c r="CY3" s="561"/>
      <c r="CZ3" s="561"/>
      <c r="DA3" s="561"/>
      <c r="DB3" s="561"/>
      <c r="DC3" s="561"/>
      <c r="DD3" s="561"/>
      <c r="DE3" s="561"/>
      <c r="DF3" s="561"/>
      <c r="DG3" s="561"/>
      <c r="DH3" s="561"/>
      <c r="DI3" s="561"/>
      <c r="DJ3" s="561"/>
      <c r="DK3" s="561"/>
      <c r="DL3" s="561"/>
      <c r="DM3" s="561"/>
      <c r="DN3" s="561"/>
      <c r="DO3" s="561"/>
      <c r="DP3" s="561"/>
      <c r="DQ3" s="561"/>
      <c r="DR3" s="561"/>
      <c r="DS3" s="561"/>
      <c r="DT3" s="561"/>
      <c r="DU3" s="561"/>
      <c r="DV3" s="562"/>
    </row>
    <row r="4" spans="1:126" ht="15.6" x14ac:dyDescent="0.3">
      <c r="A4" s="32">
        <v>25</v>
      </c>
      <c r="B4" s="27" t="s">
        <v>70</v>
      </c>
      <c r="C4" s="210">
        <v>1</v>
      </c>
      <c r="D4" s="24">
        <v>1</v>
      </c>
      <c r="E4" s="24">
        <v>1</v>
      </c>
      <c r="F4" s="24">
        <v>1</v>
      </c>
      <c r="G4" s="250">
        <v>1</v>
      </c>
      <c r="H4" s="210">
        <v>1</v>
      </c>
      <c r="I4" s="210">
        <v>1</v>
      </c>
      <c r="J4" s="210">
        <v>1</v>
      </c>
      <c r="K4" s="24">
        <v>1</v>
      </c>
      <c r="L4" s="250">
        <v>1</v>
      </c>
      <c r="M4" s="210">
        <v>1</v>
      </c>
      <c r="N4" s="210">
        <v>1</v>
      </c>
      <c r="O4" s="210">
        <v>1</v>
      </c>
      <c r="P4" s="250">
        <v>1</v>
      </c>
      <c r="Q4" s="24">
        <v>1</v>
      </c>
      <c r="R4" s="210">
        <v>1</v>
      </c>
      <c r="S4" s="210">
        <v>1</v>
      </c>
      <c r="T4" s="210">
        <v>1</v>
      </c>
      <c r="U4" s="24">
        <v>1</v>
      </c>
      <c r="V4" s="198">
        <v>1</v>
      </c>
      <c r="W4" s="210">
        <v>1</v>
      </c>
      <c r="X4" s="210">
        <v>1</v>
      </c>
      <c r="Y4" s="210">
        <v>1</v>
      </c>
      <c r="Z4" s="210">
        <v>1</v>
      </c>
      <c r="AA4" s="210">
        <v>1</v>
      </c>
      <c r="AB4" s="210">
        <v>1</v>
      </c>
      <c r="AC4" s="24">
        <v>1</v>
      </c>
      <c r="AD4" s="210">
        <v>1</v>
      </c>
      <c r="AE4" s="210">
        <v>1</v>
      </c>
      <c r="AF4" s="210">
        <v>1</v>
      </c>
      <c r="AG4" s="210">
        <v>1</v>
      </c>
      <c r="AH4" s="250">
        <v>1</v>
      </c>
      <c r="AI4" s="198">
        <v>1</v>
      </c>
      <c r="AJ4" s="198">
        <v>1</v>
      </c>
      <c r="AK4" s="210">
        <v>1</v>
      </c>
      <c r="AL4" s="210">
        <v>1</v>
      </c>
      <c r="AM4" s="24">
        <v>1</v>
      </c>
      <c r="AN4" s="24">
        <v>1</v>
      </c>
      <c r="AO4" s="210">
        <v>1</v>
      </c>
      <c r="AP4" s="24">
        <v>1</v>
      </c>
      <c r="AQ4" s="210">
        <v>1</v>
      </c>
      <c r="AR4" s="24">
        <v>1</v>
      </c>
      <c r="AS4" s="198">
        <v>1</v>
      </c>
      <c r="AT4" s="210">
        <v>1</v>
      </c>
      <c r="AU4" s="210">
        <v>1</v>
      </c>
      <c r="AV4" s="24">
        <v>1</v>
      </c>
      <c r="AW4" s="210">
        <v>1</v>
      </c>
      <c r="AX4" s="210">
        <v>1</v>
      </c>
      <c r="AY4" s="210">
        <v>1</v>
      </c>
      <c r="AZ4" s="198">
        <v>1</v>
      </c>
      <c r="BA4" s="210">
        <v>1</v>
      </c>
      <c r="BB4" s="210">
        <v>1</v>
      </c>
      <c r="BC4" s="24">
        <v>1</v>
      </c>
      <c r="BD4" s="231">
        <v>1</v>
      </c>
      <c r="BE4" s="210">
        <v>1</v>
      </c>
      <c r="BF4" s="210">
        <v>1</v>
      </c>
      <c r="BG4" s="24">
        <v>1</v>
      </c>
      <c r="BH4" s="210">
        <v>1</v>
      </c>
      <c r="BI4" s="24">
        <v>1</v>
      </c>
      <c r="BJ4" s="234">
        <v>1</v>
      </c>
      <c r="BK4" s="210">
        <v>1</v>
      </c>
      <c r="BL4" s="210">
        <v>1</v>
      </c>
      <c r="BM4" s="24">
        <v>1</v>
      </c>
      <c r="BN4" s="210">
        <v>1</v>
      </c>
      <c r="BO4" s="198">
        <v>1</v>
      </c>
      <c r="BP4" s="210">
        <v>1</v>
      </c>
      <c r="BQ4" s="24">
        <v>1</v>
      </c>
      <c r="BR4" s="210">
        <v>1</v>
      </c>
      <c r="BS4" s="198">
        <v>1</v>
      </c>
      <c r="BT4" s="24">
        <v>1</v>
      </c>
      <c r="BU4" s="24">
        <v>1</v>
      </c>
      <c r="BV4" s="210">
        <v>1</v>
      </c>
      <c r="BW4" s="210">
        <v>1</v>
      </c>
      <c r="BX4" s="210">
        <v>1</v>
      </c>
      <c r="BY4" s="198">
        <v>1</v>
      </c>
      <c r="BZ4" s="210">
        <v>1</v>
      </c>
      <c r="CA4" s="210">
        <v>1</v>
      </c>
      <c r="CB4" s="210">
        <v>1</v>
      </c>
      <c r="CC4" s="210">
        <v>1</v>
      </c>
      <c r="CD4" s="210">
        <v>1</v>
      </c>
      <c r="CE4" s="210">
        <v>1</v>
      </c>
      <c r="CF4" s="210">
        <v>1</v>
      </c>
      <c r="CG4" s="187">
        <v>1</v>
      </c>
      <c r="CH4" s="210">
        <v>1</v>
      </c>
      <c r="CI4" s="24">
        <v>1</v>
      </c>
      <c r="CJ4" s="24">
        <v>1</v>
      </c>
      <c r="CK4" s="210">
        <v>1</v>
      </c>
      <c r="CL4" s="210">
        <v>1</v>
      </c>
      <c r="CM4" s="24">
        <v>0</v>
      </c>
      <c r="CN4" s="210">
        <v>1</v>
      </c>
      <c r="CO4" s="210">
        <v>1</v>
      </c>
      <c r="CP4" s="210">
        <v>1</v>
      </c>
      <c r="CQ4" s="210">
        <v>1</v>
      </c>
      <c r="CR4" s="24">
        <v>1</v>
      </c>
      <c r="CS4" s="210">
        <v>1</v>
      </c>
      <c r="CT4" s="24">
        <v>1</v>
      </c>
      <c r="CU4" s="210">
        <v>1</v>
      </c>
      <c r="CV4" s="24">
        <v>1</v>
      </c>
      <c r="CW4" s="24">
        <v>1</v>
      </c>
      <c r="CX4" s="210">
        <v>1</v>
      </c>
      <c r="CY4" s="24">
        <v>1</v>
      </c>
      <c r="CZ4" s="24">
        <v>1</v>
      </c>
      <c r="DA4" s="210">
        <v>1</v>
      </c>
      <c r="DB4" s="24">
        <v>1</v>
      </c>
      <c r="DC4" s="24">
        <v>1</v>
      </c>
      <c r="DD4" s="210">
        <v>1</v>
      </c>
      <c r="DE4" s="24">
        <v>0</v>
      </c>
      <c r="DF4" s="210">
        <v>1</v>
      </c>
      <c r="DG4" s="210">
        <v>1</v>
      </c>
      <c r="DH4" s="24">
        <v>1</v>
      </c>
      <c r="DI4" s="24">
        <v>1</v>
      </c>
      <c r="DJ4" s="210">
        <v>1</v>
      </c>
      <c r="DK4" s="210">
        <v>1</v>
      </c>
      <c r="DL4" s="24">
        <v>1</v>
      </c>
      <c r="DM4" s="24">
        <v>1</v>
      </c>
      <c r="DN4" s="24">
        <v>1</v>
      </c>
      <c r="DO4" s="24">
        <v>1</v>
      </c>
      <c r="DP4" s="24">
        <v>1</v>
      </c>
      <c r="DQ4" s="24">
        <v>1</v>
      </c>
      <c r="DR4" s="24">
        <v>1</v>
      </c>
      <c r="DS4" s="24">
        <v>1</v>
      </c>
      <c r="DT4" s="24">
        <v>1</v>
      </c>
      <c r="DU4" s="24">
        <v>1</v>
      </c>
      <c r="DV4" s="24">
        <v>1</v>
      </c>
    </row>
    <row r="5" spans="1:126" ht="15.75" customHeight="1" x14ac:dyDescent="0.3">
      <c r="A5" s="22">
        <v>26</v>
      </c>
      <c r="B5" s="28" t="s">
        <v>71</v>
      </c>
      <c r="C5" s="219">
        <v>1</v>
      </c>
      <c r="D5" s="25">
        <v>1</v>
      </c>
      <c r="E5" s="25">
        <v>1</v>
      </c>
      <c r="F5" s="25">
        <v>1</v>
      </c>
      <c r="G5" s="251">
        <v>1</v>
      </c>
      <c r="H5" s="219">
        <v>1</v>
      </c>
      <c r="I5" s="219">
        <v>1</v>
      </c>
      <c r="J5" s="219">
        <v>1</v>
      </c>
      <c r="K5" s="25">
        <v>1</v>
      </c>
      <c r="L5" s="251">
        <v>1</v>
      </c>
      <c r="M5" s="219">
        <v>1</v>
      </c>
      <c r="N5" s="219">
        <v>1</v>
      </c>
      <c r="O5" s="219">
        <v>1</v>
      </c>
      <c r="P5" s="251">
        <v>1</v>
      </c>
      <c r="Q5" s="25">
        <v>1</v>
      </c>
      <c r="R5" s="219">
        <v>1</v>
      </c>
      <c r="S5" s="219">
        <v>1</v>
      </c>
      <c r="T5" s="219">
        <v>1</v>
      </c>
      <c r="U5" s="25">
        <v>1</v>
      </c>
      <c r="V5" s="199">
        <v>1</v>
      </c>
      <c r="W5" s="219">
        <v>1</v>
      </c>
      <c r="X5" s="219">
        <v>1</v>
      </c>
      <c r="Y5" s="219">
        <v>1</v>
      </c>
      <c r="Z5" s="219">
        <v>1</v>
      </c>
      <c r="AA5" s="219">
        <v>1</v>
      </c>
      <c r="AB5" s="219">
        <v>1</v>
      </c>
      <c r="AC5" s="25">
        <v>1</v>
      </c>
      <c r="AD5" s="219">
        <v>1</v>
      </c>
      <c r="AE5" s="219">
        <v>1</v>
      </c>
      <c r="AF5" s="219">
        <v>1</v>
      </c>
      <c r="AG5" s="219">
        <v>1</v>
      </c>
      <c r="AH5" s="251">
        <v>1</v>
      </c>
      <c r="AI5" s="199">
        <v>1</v>
      </c>
      <c r="AJ5" s="210">
        <v>1</v>
      </c>
      <c r="AK5" s="219">
        <v>1</v>
      </c>
      <c r="AL5" s="219">
        <v>1</v>
      </c>
      <c r="AM5" s="25">
        <v>1</v>
      </c>
      <c r="AN5" s="25">
        <v>1</v>
      </c>
      <c r="AO5" s="219">
        <v>1</v>
      </c>
      <c r="AP5" s="25">
        <v>1</v>
      </c>
      <c r="AQ5" s="219">
        <v>1</v>
      </c>
      <c r="AR5" s="25">
        <v>1</v>
      </c>
      <c r="AS5" s="199">
        <v>1</v>
      </c>
      <c r="AT5" s="219">
        <v>1</v>
      </c>
      <c r="AU5" s="214">
        <v>1</v>
      </c>
      <c r="AV5" s="25">
        <v>1</v>
      </c>
      <c r="AW5" s="219">
        <v>1</v>
      </c>
      <c r="AX5" s="219">
        <v>1</v>
      </c>
      <c r="AY5" s="219">
        <v>1</v>
      </c>
      <c r="AZ5" s="199">
        <v>1</v>
      </c>
      <c r="BA5" s="219">
        <v>1</v>
      </c>
      <c r="BB5" s="219">
        <v>1</v>
      </c>
      <c r="BC5" s="25">
        <v>1</v>
      </c>
      <c r="BD5" s="232">
        <v>1</v>
      </c>
      <c r="BE5" s="219">
        <v>1</v>
      </c>
      <c r="BF5" s="219">
        <v>1</v>
      </c>
      <c r="BG5" s="25">
        <v>1</v>
      </c>
      <c r="BH5" s="219">
        <v>1</v>
      </c>
      <c r="BI5" s="25">
        <v>1</v>
      </c>
      <c r="BJ5" s="199">
        <v>1</v>
      </c>
      <c r="BK5" s="219">
        <v>1</v>
      </c>
      <c r="BL5" s="219">
        <v>1</v>
      </c>
      <c r="BM5" s="25">
        <v>1</v>
      </c>
      <c r="BN5" s="219">
        <v>1</v>
      </c>
      <c r="BO5" s="199">
        <v>1</v>
      </c>
      <c r="BP5" s="219">
        <v>1</v>
      </c>
      <c r="BQ5" s="25">
        <v>1</v>
      </c>
      <c r="BR5" s="219">
        <v>1</v>
      </c>
      <c r="BS5" s="199">
        <v>1</v>
      </c>
      <c r="BT5" s="25">
        <v>1</v>
      </c>
      <c r="BU5" s="25">
        <v>1</v>
      </c>
      <c r="BV5" s="219">
        <v>1</v>
      </c>
      <c r="BW5" s="219">
        <v>1</v>
      </c>
      <c r="BX5" s="219">
        <v>1</v>
      </c>
      <c r="BY5" s="210">
        <v>1</v>
      </c>
      <c r="BZ5" s="219">
        <v>1</v>
      </c>
      <c r="CA5" s="219">
        <v>1</v>
      </c>
      <c r="CB5" s="219">
        <v>1</v>
      </c>
      <c r="CC5" s="219">
        <v>1</v>
      </c>
      <c r="CD5" s="219">
        <v>1</v>
      </c>
      <c r="CE5" s="219">
        <v>1</v>
      </c>
      <c r="CF5" s="219">
        <v>1</v>
      </c>
      <c r="CG5" s="82">
        <v>1</v>
      </c>
      <c r="CH5" s="219">
        <v>1</v>
      </c>
      <c r="CI5" s="25">
        <v>1</v>
      </c>
      <c r="CJ5" s="25">
        <v>1</v>
      </c>
      <c r="CK5" s="219">
        <v>1</v>
      </c>
      <c r="CL5" s="219">
        <v>1</v>
      </c>
      <c r="CM5" s="25">
        <v>0</v>
      </c>
      <c r="CN5" s="219">
        <v>1</v>
      </c>
      <c r="CO5" s="219">
        <v>1</v>
      </c>
      <c r="CP5" s="210">
        <v>1</v>
      </c>
      <c r="CQ5" s="219">
        <v>1</v>
      </c>
      <c r="CR5" s="25">
        <v>1</v>
      </c>
      <c r="CS5" s="210">
        <v>1</v>
      </c>
      <c r="CT5" s="25">
        <v>1</v>
      </c>
      <c r="CU5" s="219">
        <v>1</v>
      </c>
      <c r="CV5" s="25">
        <v>1</v>
      </c>
      <c r="CW5" s="25">
        <v>1</v>
      </c>
      <c r="CX5" s="219">
        <v>1</v>
      </c>
      <c r="CY5" s="25">
        <v>1</v>
      </c>
      <c r="CZ5" s="25">
        <v>1</v>
      </c>
      <c r="DA5" s="219">
        <v>1</v>
      </c>
      <c r="DB5" s="25">
        <v>1</v>
      </c>
      <c r="DC5" s="25">
        <v>1</v>
      </c>
      <c r="DD5" s="219">
        <v>1</v>
      </c>
      <c r="DE5" s="25">
        <v>0</v>
      </c>
      <c r="DF5" s="219">
        <v>1</v>
      </c>
      <c r="DG5" s="219">
        <v>1</v>
      </c>
      <c r="DH5" s="25">
        <v>1</v>
      </c>
      <c r="DI5" s="25">
        <v>1</v>
      </c>
      <c r="DJ5" s="219">
        <v>1</v>
      </c>
      <c r="DK5" s="219">
        <v>1</v>
      </c>
      <c r="DL5" s="25">
        <v>1</v>
      </c>
      <c r="DM5" s="25">
        <v>1</v>
      </c>
      <c r="DN5" s="25">
        <v>1</v>
      </c>
      <c r="DO5" s="25">
        <v>1</v>
      </c>
      <c r="DP5" s="25">
        <v>1</v>
      </c>
      <c r="DQ5" s="25">
        <v>1</v>
      </c>
      <c r="DR5" s="25">
        <v>1</v>
      </c>
      <c r="DS5" s="25">
        <v>1</v>
      </c>
      <c r="DT5" s="25">
        <v>1</v>
      </c>
      <c r="DU5" s="25">
        <v>1</v>
      </c>
      <c r="DV5" s="25">
        <v>1</v>
      </c>
    </row>
    <row r="6" spans="1:126" ht="15.75" customHeight="1" x14ac:dyDescent="0.3">
      <c r="A6" s="22">
        <v>27</v>
      </c>
      <c r="B6" s="29" t="s">
        <v>69</v>
      </c>
      <c r="C6" s="219">
        <v>1</v>
      </c>
      <c r="D6" s="24">
        <v>1</v>
      </c>
      <c r="E6" s="25">
        <v>1</v>
      </c>
      <c r="F6" s="25">
        <v>1</v>
      </c>
      <c r="G6" s="251">
        <v>1</v>
      </c>
      <c r="H6" s="219">
        <v>1</v>
      </c>
      <c r="I6" s="219">
        <v>1</v>
      </c>
      <c r="J6" s="219">
        <v>1</v>
      </c>
      <c r="K6" s="25">
        <v>1</v>
      </c>
      <c r="L6" s="251">
        <v>1</v>
      </c>
      <c r="M6" s="219">
        <v>1</v>
      </c>
      <c r="N6" s="219">
        <v>1</v>
      </c>
      <c r="O6" s="219">
        <v>1</v>
      </c>
      <c r="P6" s="251">
        <v>1</v>
      </c>
      <c r="Q6" s="25">
        <v>1</v>
      </c>
      <c r="R6" s="219">
        <v>1</v>
      </c>
      <c r="S6" s="219">
        <v>1</v>
      </c>
      <c r="T6" s="219">
        <v>1</v>
      </c>
      <c r="U6" s="25">
        <v>1</v>
      </c>
      <c r="V6" s="199">
        <v>1</v>
      </c>
      <c r="W6" s="219">
        <v>1</v>
      </c>
      <c r="X6" s="219">
        <v>1</v>
      </c>
      <c r="Y6" s="219">
        <v>1</v>
      </c>
      <c r="Z6" s="219">
        <v>1</v>
      </c>
      <c r="AA6" s="219">
        <v>1</v>
      </c>
      <c r="AB6" s="219">
        <v>1</v>
      </c>
      <c r="AC6" s="25">
        <v>1</v>
      </c>
      <c r="AD6" s="219">
        <v>1</v>
      </c>
      <c r="AE6" s="219">
        <v>1</v>
      </c>
      <c r="AF6" s="219">
        <v>1</v>
      </c>
      <c r="AG6" s="219">
        <v>1</v>
      </c>
      <c r="AH6" s="251">
        <v>1</v>
      </c>
      <c r="AI6" s="199">
        <v>1</v>
      </c>
      <c r="AJ6" s="210">
        <v>1</v>
      </c>
      <c r="AK6" s="219">
        <v>1</v>
      </c>
      <c r="AL6" s="219">
        <v>1</v>
      </c>
      <c r="AM6" s="25">
        <v>1</v>
      </c>
      <c r="AN6" s="25">
        <v>1</v>
      </c>
      <c r="AO6" s="219">
        <v>1</v>
      </c>
      <c r="AP6" s="25">
        <v>1</v>
      </c>
      <c r="AQ6" s="219">
        <v>1</v>
      </c>
      <c r="AR6" s="25">
        <v>1</v>
      </c>
      <c r="AS6" s="199">
        <v>1</v>
      </c>
      <c r="AT6" s="219">
        <v>1</v>
      </c>
      <c r="AU6" s="199">
        <v>1</v>
      </c>
      <c r="AV6" s="25">
        <v>1</v>
      </c>
      <c r="AW6" s="219">
        <v>1</v>
      </c>
      <c r="AX6" s="219">
        <v>1</v>
      </c>
      <c r="AY6" s="219">
        <v>1</v>
      </c>
      <c r="AZ6" s="199">
        <v>1</v>
      </c>
      <c r="BA6" s="219">
        <v>1</v>
      </c>
      <c r="BB6" s="219">
        <v>1</v>
      </c>
      <c r="BC6" s="25">
        <v>1</v>
      </c>
      <c r="BD6" s="232">
        <v>1</v>
      </c>
      <c r="BE6" s="219">
        <v>1</v>
      </c>
      <c r="BF6" s="219">
        <v>1</v>
      </c>
      <c r="BG6" s="25">
        <v>1</v>
      </c>
      <c r="BH6" s="219">
        <v>1</v>
      </c>
      <c r="BI6" s="25">
        <v>1</v>
      </c>
      <c r="BJ6" s="199">
        <v>1</v>
      </c>
      <c r="BK6" s="219">
        <v>1</v>
      </c>
      <c r="BL6" s="219">
        <v>1</v>
      </c>
      <c r="BM6" s="25">
        <v>1</v>
      </c>
      <c r="BN6" s="219">
        <v>1</v>
      </c>
      <c r="BO6" s="199">
        <v>1</v>
      </c>
      <c r="BP6" s="219">
        <v>1</v>
      </c>
      <c r="BQ6" s="25">
        <v>1</v>
      </c>
      <c r="BR6" s="219">
        <v>1</v>
      </c>
      <c r="BS6" s="210">
        <v>1</v>
      </c>
      <c r="BT6" s="25">
        <v>1</v>
      </c>
      <c r="BU6" s="25">
        <v>1</v>
      </c>
      <c r="BV6" s="219">
        <v>1</v>
      </c>
      <c r="BW6" s="219">
        <v>1</v>
      </c>
      <c r="BX6" s="219">
        <v>1</v>
      </c>
      <c r="BY6" s="210">
        <v>1</v>
      </c>
      <c r="BZ6" s="219">
        <v>1</v>
      </c>
      <c r="CA6" s="219">
        <v>1</v>
      </c>
      <c r="CB6" s="219">
        <v>1</v>
      </c>
      <c r="CC6" s="219">
        <v>1</v>
      </c>
      <c r="CD6" s="219">
        <v>1</v>
      </c>
      <c r="CE6" s="219">
        <v>1</v>
      </c>
      <c r="CF6" s="219">
        <v>1</v>
      </c>
      <c r="CG6" s="82">
        <v>1</v>
      </c>
      <c r="CH6" s="219">
        <v>1</v>
      </c>
      <c r="CI6" s="25">
        <v>1</v>
      </c>
      <c r="CJ6" s="25">
        <v>1</v>
      </c>
      <c r="CK6" s="219">
        <v>1</v>
      </c>
      <c r="CL6" s="219">
        <v>1</v>
      </c>
      <c r="CM6" s="25">
        <v>0</v>
      </c>
      <c r="CN6" s="219">
        <v>1</v>
      </c>
      <c r="CO6" s="219">
        <v>1</v>
      </c>
      <c r="CP6" s="210">
        <v>1</v>
      </c>
      <c r="CQ6" s="219">
        <v>1</v>
      </c>
      <c r="CR6" s="25">
        <v>1</v>
      </c>
      <c r="CS6" s="219">
        <v>1</v>
      </c>
      <c r="CT6" s="25">
        <v>1</v>
      </c>
      <c r="CU6" s="219">
        <v>1</v>
      </c>
      <c r="CV6" s="25">
        <v>1</v>
      </c>
      <c r="CW6" s="25">
        <v>1</v>
      </c>
      <c r="CX6" s="219">
        <v>1</v>
      </c>
      <c r="CY6" s="25">
        <v>1</v>
      </c>
      <c r="CZ6" s="25">
        <v>1</v>
      </c>
      <c r="DA6" s="219">
        <v>1</v>
      </c>
      <c r="DB6" s="25">
        <v>1</v>
      </c>
      <c r="DC6" s="25">
        <v>1</v>
      </c>
      <c r="DD6" s="210">
        <v>1</v>
      </c>
      <c r="DE6" s="25">
        <v>0</v>
      </c>
      <c r="DF6" s="219">
        <v>1</v>
      </c>
      <c r="DG6" s="219">
        <v>1</v>
      </c>
      <c r="DH6" s="25">
        <v>1</v>
      </c>
      <c r="DI6" s="25">
        <v>1</v>
      </c>
      <c r="DJ6" s="219">
        <v>1</v>
      </c>
      <c r="DK6" s="219">
        <v>1</v>
      </c>
      <c r="DL6" s="25">
        <v>1</v>
      </c>
      <c r="DM6" s="24">
        <v>1</v>
      </c>
      <c r="DN6" s="25">
        <v>1</v>
      </c>
      <c r="DO6" s="25">
        <v>1</v>
      </c>
      <c r="DP6" s="25">
        <v>1</v>
      </c>
      <c r="DQ6" s="25">
        <v>1</v>
      </c>
      <c r="DR6" s="25">
        <v>1</v>
      </c>
      <c r="DS6" s="25">
        <v>1</v>
      </c>
      <c r="DT6" s="25">
        <v>1</v>
      </c>
      <c r="DU6" s="25">
        <v>1</v>
      </c>
      <c r="DV6" s="25">
        <v>1</v>
      </c>
    </row>
    <row r="7" spans="1:126" ht="15.75" customHeight="1" x14ac:dyDescent="0.3">
      <c r="A7" s="22">
        <v>28</v>
      </c>
      <c r="B7" s="29" t="s">
        <v>72</v>
      </c>
      <c r="C7" s="219">
        <v>1</v>
      </c>
      <c r="D7" s="25">
        <v>1</v>
      </c>
      <c r="E7" s="25">
        <v>1</v>
      </c>
      <c r="F7" s="25">
        <v>1</v>
      </c>
      <c r="G7" s="251">
        <v>1</v>
      </c>
      <c r="H7" s="219">
        <v>1</v>
      </c>
      <c r="I7" s="219">
        <v>1</v>
      </c>
      <c r="J7" s="219">
        <v>1</v>
      </c>
      <c r="K7" s="25">
        <v>1</v>
      </c>
      <c r="L7" s="251">
        <v>1</v>
      </c>
      <c r="M7" s="219">
        <v>1</v>
      </c>
      <c r="N7" s="219">
        <v>1</v>
      </c>
      <c r="O7" s="219">
        <v>1</v>
      </c>
      <c r="P7" s="251">
        <v>1</v>
      </c>
      <c r="Q7" s="25">
        <v>1</v>
      </c>
      <c r="R7" s="219">
        <v>1</v>
      </c>
      <c r="S7" s="219">
        <v>1</v>
      </c>
      <c r="T7" s="219">
        <v>1</v>
      </c>
      <c r="U7" s="25">
        <v>1</v>
      </c>
      <c r="V7" s="199">
        <v>1</v>
      </c>
      <c r="W7" s="219">
        <v>1</v>
      </c>
      <c r="X7" s="219">
        <v>1</v>
      </c>
      <c r="Y7" s="219">
        <v>1</v>
      </c>
      <c r="Z7" s="219">
        <v>1</v>
      </c>
      <c r="AA7" s="219">
        <v>1</v>
      </c>
      <c r="AB7" s="219">
        <v>1</v>
      </c>
      <c r="AC7" s="25">
        <v>1</v>
      </c>
      <c r="AD7" s="219">
        <v>1</v>
      </c>
      <c r="AE7" s="219">
        <v>1</v>
      </c>
      <c r="AF7" s="219">
        <v>1</v>
      </c>
      <c r="AG7" s="219">
        <v>1</v>
      </c>
      <c r="AH7" s="251">
        <v>1</v>
      </c>
      <c r="AI7" s="199">
        <v>1</v>
      </c>
      <c r="AJ7" s="210">
        <v>1</v>
      </c>
      <c r="AK7" s="219">
        <v>1</v>
      </c>
      <c r="AL7" s="219">
        <v>1</v>
      </c>
      <c r="AM7" s="25">
        <v>1</v>
      </c>
      <c r="AN7" s="25">
        <v>1</v>
      </c>
      <c r="AO7" s="219">
        <v>1</v>
      </c>
      <c r="AP7" s="25">
        <v>1</v>
      </c>
      <c r="AQ7" s="219">
        <v>1</v>
      </c>
      <c r="AR7" s="25">
        <v>1</v>
      </c>
      <c r="AS7" s="199">
        <v>1</v>
      </c>
      <c r="AT7" s="219">
        <v>1</v>
      </c>
      <c r="AU7" s="199">
        <v>1</v>
      </c>
      <c r="AV7" s="25">
        <v>1</v>
      </c>
      <c r="AW7" s="219">
        <v>1</v>
      </c>
      <c r="AX7" s="219">
        <v>1</v>
      </c>
      <c r="AY7" s="219">
        <v>1</v>
      </c>
      <c r="AZ7" s="199">
        <v>1</v>
      </c>
      <c r="BA7" s="219">
        <v>1</v>
      </c>
      <c r="BB7" s="219">
        <v>1</v>
      </c>
      <c r="BC7" s="25">
        <v>1</v>
      </c>
      <c r="BD7" s="232">
        <v>1</v>
      </c>
      <c r="BE7" s="219">
        <v>1</v>
      </c>
      <c r="BF7" s="219">
        <v>1</v>
      </c>
      <c r="BG7" s="25">
        <v>1</v>
      </c>
      <c r="BH7" s="219">
        <v>1</v>
      </c>
      <c r="BI7" s="25">
        <v>1</v>
      </c>
      <c r="BJ7" s="199">
        <v>1</v>
      </c>
      <c r="BK7" s="219">
        <v>1</v>
      </c>
      <c r="BL7" s="219">
        <v>1</v>
      </c>
      <c r="BM7" s="25">
        <v>1</v>
      </c>
      <c r="BN7" s="219">
        <v>1</v>
      </c>
      <c r="BO7" s="199">
        <v>1</v>
      </c>
      <c r="BP7" s="219">
        <v>1</v>
      </c>
      <c r="BQ7" s="25">
        <v>1</v>
      </c>
      <c r="BR7" s="219">
        <v>1</v>
      </c>
      <c r="BS7" s="214">
        <v>1</v>
      </c>
      <c r="BT7" s="25">
        <v>1</v>
      </c>
      <c r="BU7" s="25">
        <v>1</v>
      </c>
      <c r="BV7" s="219">
        <v>1</v>
      </c>
      <c r="BW7" s="219">
        <v>1</v>
      </c>
      <c r="BX7" s="219">
        <v>1</v>
      </c>
      <c r="BY7" s="210">
        <v>1</v>
      </c>
      <c r="BZ7" s="219">
        <v>1</v>
      </c>
      <c r="CA7" s="219">
        <v>1</v>
      </c>
      <c r="CB7" s="219">
        <v>1</v>
      </c>
      <c r="CC7" s="219">
        <v>1</v>
      </c>
      <c r="CD7" s="219">
        <v>1</v>
      </c>
      <c r="CE7" s="219">
        <v>1</v>
      </c>
      <c r="CF7" s="219">
        <v>1</v>
      </c>
      <c r="CG7" s="82">
        <v>1</v>
      </c>
      <c r="CH7" s="219">
        <v>1</v>
      </c>
      <c r="CI7" s="25">
        <v>1</v>
      </c>
      <c r="CJ7" s="25">
        <v>1</v>
      </c>
      <c r="CK7" s="219">
        <v>1</v>
      </c>
      <c r="CL7" s="219">
        <v>1</v>
      </c>
      <c r="CM7" s="25">
        <v>0</v>
      </c>
      <c r="CN7" s="219">
        <v>1</v>
      </c>
      <c r="CO7" s="219">
        <v>1</v>
      </c>
      <c r="CP7" s="219">
        <v>1</v>
      </c>
      <c r="CQ7" s="219">
        <v>1</v>
      </c>
      <c r="CR7" s="25">
        <v>1</v>
      </c>
      <c r="CS7" s="219">
        <v>1</v>
      </c>
      <c r="CT7" s="25">
        <v>1</v>
      </c>
      <c r="CU7" s="219">
        <v>1</v>
      </c>
      <c r="CV7" s="25">
        <v>1</v>
      </c>
      <c r="CW7" s="25">
        <v>1</v>
      </c>
      <c r="CX7" s="219">
        <v>1</v>
      </c>
      <c r="CY7" s="25">
        <v>1</v>
      </c>
      <c r="CZ7" s="25">
        <v>1</v>
      </c>
      <c r="DA7" s="219">
        <v>1</v>
      </c>
      <c r="DB7" s="25">
        <v>1</v>
      </c>
      <c r="DC7" s="25">
        <v>1</v>
      </c>
      <c r="DD7" s="210">
        <v>1</v>
      </c>
      <c r="DE7" s="25">
        <v>0</v>
      </c>
      <c r="DF7" s="219">
        <v>1</v>
      </c>
      <c r="DG7" s="219">
        <v>1</v>
      </c>
      <c r="DH7" s="25">
        <v>1</v>
      </c>
      <c r="DI7" s="25">
        <v>1</v>
      </c>
      <c r="DJ7" s="219">
        <v>1</v>
      </c>
      <c r="DK7" s="219">
        <v>1</v>
      </c>
      <c r="DL7" s="25">
        <v>1</v>
      </c>
      <c r="DM7" s="25">
        <v>1</v>
      </c>
      <c r="DN7" s="25">
        <v>1</v>
      </c>
      <c r="DO7" s="25">
        <v>1</v>
      </c>
      <c r="DP7" s="25">
        <v>1</v>
      </c>
      <c r="DQ7" s="25">
        <v>1</v>
      </c>
      <c r="DR7" s="25">
        <v>1</v>
      </c>
      <c r="DS7" s="25">
        <v>1</v>
      </c>
      <c r="DT7" s="25">
        <v>1</v>
      </c>
      <c r="DU7" s="25">
        <v>1</v>
      </c>
      <c r="DV7" s="25">
        <v>1</v>
      </c>
    </row>
    <row r="8" spans="1:126" ht="16.5" customHeight="1" thickBot="1" x14ac:dyDescent="0.35">
      <c r="A8" s="23">
        <v>29</v>
      </c>
      <c r="B8" s="30" t="s">
        <v>73</v>
      </c>
      <c r="C8" s="211">
        <v>0.5</v>
      </c>
      <c r="D8" s="26">
        <v>1</v>
      </c>
      <c r="E8" s="26">
        <v>0.5</v>
      </c>
      <c r="F8" s="26">
        <v>0.5</v>
      </c>
      <c r="G8" s="252">
        <v>1</v>
      </c>
      <c r="H8" s="211">
        <v>1</v>
      </c>
      <c r="I8" s="211">
        <v>1</v>
      </c>
      <c r="J8" s="211">
        <v>1</v>
      </c>
      <c r="K8" s="26" t="s">
        <v>62</v>
      </c>
      <c r="L8" s="252">
        <v>0.5</v>
      </c>
      <c r="M8" s="211">
        <v>1</v>
      </c>
      <c r="N8" s="26" t="s">
        <v>62</v>
      </c>
      <c r="O8" s="26" t="s">
        <v>62</v>
      </c>
      <c r="P8" s="252">
        <v>0.5</v>
      </c>
      <c r="Q8" s="26" t="s">
        <v>62</v>
      </c>
      <c r="R8" s="26" t="s">
        <v>62</v>
      </c>
      <c r="S8" s="26" t="s">
        <v>62</v>
      </c>
      <c r="T8" s="211">
        <v>0.5</v>
      </c>
      <c r="U8" s="26">
        <v>1</v>
      </c>
      <c r="V8" s="200">
        <v>0.5</v>
      </c>
      <c r="W8" s="211">
        <v>1</v>
      </c>
      <c r="X8" s="211">
        <v>0.5</v>
      </c>
      <c r="Y8" s="211">
        <v>1</v>
      </c>
      <c r="Z8" s="211">
        <v>1</v>
      </c>
      <c r="AA8" s="26" t="s">
        <v>62</v>
      </c>
      <c r="AB8" s="211">
        <v>1</v>
      </c>
      <c r="AC8" s="26">
        <v>0.5</v>
      </c>
      <c r="AD8" s="26" t="s">
        <v>62</v>
      </c>
      <c r="AE8" s="211">
        <v>1</v>
      </c>
      <c r="AF8" s="26" t="s">
        <v>62</v>
      </c>
      <c r="AG8" s="211">
        <v>1</v>
      </c>
      <c r="AH8" s="252">
        <v>1</v>
      </c>
      <c r="AI8" s="207" t="s">
        <v>62</v>
      </c>
      <c r="AJ8" s="211" t="s">
        <v>62</v>
      </c>
      <c r="AK8" s="211">
        <v>1</v>
      </c>
      <c r="AL8" s="211" t="s">
        <v>62</v>
      </c>
      <c r="AM8" s="26">
        <v>1</v>
      </c>
      <c r="AN8" s="26">
        <v>1</v>
      </c>
      <c r="AO8" s="26" t="s">
        <v>62</v>
      </c>
      <c r="AP8" s="26">
        <v>1</v>
      </c>
      <c r="AQ8" s="211">
        <v>1</v>
      </c>
      <c r="AR8" s="26" t="s">
        <v>62</v>
      </c>
      <c r="AS8" s="211" t="s">
        <v>62</v>
      </c>
      <c r="AT8" s="26" t="s">
        <v>62</v>
      </c>
      <c r="AU8" s="207">
        <v>1</v>
      </c>
      <c r="AV8" s="26">
        <v>1</v>
      </c>
      <c r="AW8" s="211">
        <v>0.5</v>
      </c>
      <c r="AX8" s="211">
        <v>1</v>
      </c>
      <c r="AY8" s="26">
        <v>0.5</v>
      </c>
      <c r="AZ8" s="207" t="s">
        <v>62</v>
      </c>
      <c r="BA8" s="26" t="s">
        <v>62</v>
      </c>
      <c r="BB8" s="211">
        <v>0.5</v>
      </c>
      <c r="BC8" s="26">
        <v>1</v>
      </c>
      <c r="BD8" s="233">
        <v>1</v>
      </c>
      <c r="BE8" s="211">
        <v>1</v>
      </c>
      <c r="BF8" s="211">
        <v>1</v>
      </c>
      <c r="BG8" s="26">
        <v>1</v>
      </c>
      <c r="BH8" s="211">
        <v>1</v>
      </c>
      <c r="BI8" s="26">
        <v>1</v>
      </c>
      <c r="BJ8" s="235">
        <v>1</v>
      </c>
      <c r="BK8" s="211">
        <v>1</v>
      </c>
      <c r="BL8" s="211">
        <v>1</v>
      </c>
      <c r="BM8" s="26" t="s">
        <v>62</v>
      </c>
      <c r="BN8" s="26" t="s">
        <v>62</v>
      </c>
      <c r="BO8" s="207">
        <v>0.5</v>
      </c>
      <c r="BP8" s="211">
        <v>1</v>
      </c>
      <c r="BQ8" s="26">
        <v>1</v>
      </c>
      <c r="BR8" s="211">
        <v>1</v>
      </c>
      <c r="BS8" s="207">
        <v>0.5</v>
      </c>
      <c r="BT8" s="26" t="s">
        <v>62</v>
      </c>
      <c r="BU8" s="26">
        <v>1</v>
      </c>
      <c r="BV8" s="26" t="s">
        <v>62</v>
      </c>
      <c r="BW8" s="211">
        <v>1</v>
      </c>
      <c r="BX8" s="211">
        <v>1</v>
      </c>
      <c r="BY8" s="211">
        <v>0.5</v>
      </c>
      <c r="BZ8" s="211">
        <v>1</v>
      </c>
      <c r="CA8" s="277">
        <v>0.5</v>
      </c>
      <c r="CB8" s="211">
        <v>0.5</v>
      </c>
      <c r="CC8" s="211">
        <v>0.5</v>
      </c>
      <c r="CD8" s="211">
        <v>1</v>
      </c>
      <c r="CE8" s="26" t="s">
        <v>62</v>
      </c>
      <c r="CF8" s="211">
        <v>0.5</v>
      </c>
      <c r="CG8" s="67">
        <v>1</v>
      </c>
      <c r="CH8" s="211">
        <v>0.5</v>
      </c>
      <c r="CI8" s="270">
        <v>1</v>
      </c>
      <c r="CJ8" s="26">
        <v>1</v>
      </c>
      <c r="CK8" s="211">
        <v>1</v>
      </c>
      <c r="CL8" s="211">
        <v>1</v>
      </c>
      <c r="CM8" s="83" t="s">
        <v>62</v>
      </c>
      <c r="CN8" s="211">
        <v>1</v>
      </c>
      <c r="CO8" s="211">
        <v>0.5</v>
      </c>
      <c r="CP8" s="211">
        <v>0.5</v>
      </c>
      <c r="CQ8" s="211">
        <v>1</v>
      </c>
      <c r="CR8" s="26" t="s">
        <v>62</v>
      </c>
      <c r="CS8" s="211">
        <v>1</v>
      </c>
      <c r="CT8" s="26">
        <v>1</v>
      </c>
      <c r="CU8" s="211">
        <v>0.5</v>
      </c>
      <c r="CV8" s="26">
        <v>0.5</v>
      </c>
      <c r="CW8" s="26">
        <v>1</v>
      </c>
      <c r="CX8" s="211">
        <v>1</v>
      </c>
      <c r="CY8" s="26">
        <v>0.5</v>
      </c>
      <c r="CZ8" s="26">
        <v>0</v>
      </c>
      <c r="DA8" s="211">
        <v>1</v>
      </c>
      <c r="DB8" s="26" t="s">
        <v>62</v>
      </c>
      <c r="DC8" s="26">
        <v>1</v>
      </c>
      <c r="DD8" s="211">
        <v>1</v>
      </c>
      <c r="DE8" s="83" t="s">
        <v>62</v>
      </c>
      <c r="DF8" s="211">
        <v>1</v>
      </c>
      <c r="DG8" s="211">
        <v>1</v>
      </c>
      <c r="DH8" s="26">
        <v>1</v>
      </c>
      <c r="DI8" s="26">
        <v>1</v>
      </c>
      <c r="DJ8" s="211">
        <v>1</v>
      </c>
      <c r="DK8" s="26">
        <v>0.5</v>
      </c>
      <c r="DL8" s="26">
        <v>1</v>
      </c>
      <c r="DM8" s="26">
        <v>1</v>
      </c>
      <c r="DN8" s="26">
        <v>1</v>
      </c>
      <c r="DO8" s="26">
        <v>0</v>
      </c>
      <c r="DP8" s="26">
        <v>1</v>
      </c>
      <c r="DQ8" s="26">
        <v>1</v>
      </c>
      <c r="DR8" s="26">
        <v>1</v>
      </c>
      <c r="DS8" s="26">
        <v>1</v>
      </c>
      <c r="DT8" s="26">
        <v>1</v>
      </c>
      <c r="DU8" s="26">
        <v>1</v>
      </c>
      <c r="DV8" s="26">
        <v>1</v>
      </c>
    </row>
    <row r="9" spans="1:126" ht="16.2" thickBot="1" x14ac:dyDescent="0.35">
      <c r="A9" s="552" t="s">
        <v>44</v>
      </c>
      <c r="B9" s="557"/>
      <c r="C9" s="10">
        <f t="shared" ref="C9" si="0">SUM(C4:C8)</f>
        <v>4.5</v>
      </c>
      <c r="D9" s="10">
        <f t="shared" ref="D9:J9" si="1">SUM(D4:D8)</f>
        <v>5</v>
      </c>
      <c r="E9" s="10">
        <f t="shared" si="1"/>
        <v>4.5</v>
      </c>
      <c r="F9" s="10">
        <f t="shared" si="1"/>
        <v>4.5</v>
      </c>
      <c r="G9" s="10">
        <f t="shared" si="1"/>
        <v>5</v>
      </c>
      <c r="H9" s="10">
        <f t="shared" si="1"/>
        <v>5</v>
      </c>
      <c r="I9" s="10">
        <f t="shared" si="1"/>
        <v>5</v>
      </c>
      <c r="J9" s="10">
        <f t="shared" si="1"/>
        <v>5</v>
      </c>
      <c r="K9" s="10">
        <f t="shared" ref="K9:DV9" si="2">SUM(K4:K8)</f>
        <v>4</v>
      </c>
      <c r="L9" s="10">
        <f t="shared" si="2"/>
        <v>4.5</v>
      </c>
      <c r="M9" s="10">
        <f t="shared" ref="M9:N9" si="3">SUM(M4:M8)</f>
        <v>5</v>
      </c>
      <c r="N9" s="10">
        <f t="shared" si="3"/>
        <v>4</v>
      </c>
      <c r="O9" s="10">
        <f>SUM(O4:O8)</f>
        <v>4</v>
      </c>
      <c r="P9" s="10">
        <f t="shared" si="2"/>
        <v>4.5</v>
      </c>
      <c r="Q9" s="10">
        <f t="shared" ref="Q9" si="4">SUM(Q4:Q8)</f>
        <v>4</v>
      </c>
      <c r="R9" s="10">
        <f t="shared" ref="R9:T9" si="5">SUM(R4:R8)</f>
        <v>4</v>
      </c>
      <c r="S9" s="10">
        <f t="shared" ref="S9" si="6">SUM(S4:S8)</f>
        <v>4</v>
      </c>
      <c r="T9" s="10">
        <f t="shared" si="5"/>
        <v>4.5</v>
      </c>
      <c r="U9" s="10">
        <f t="shared" ref="U9:AD9" si="7">SUM(U4:U8)</f>
        <v>5</v>
      </c>
      <c r="V9" s="10">
        <f t="shared" ref="V9" si="8">SUM(V4:V8)</f>
        <v>4.5</v>
      </c>
      <c r="W9" s="10">
        <f t="shared" ref="W9" si="9">SUM(W4:W8)</f>
        <v>5</v>
      </c>
      <c r="X9" s="10">
        <f t="shared" si="7"/>
        <v>4.5</v>
      </c>
      <c r="Y9" s="10">
        <f t="shared" ref="Y9" si="10">SUM(Y4:Y8)</f>
        <v>5</v>
      </c>
      <c r="Z9" s="10">
        <f t="shared" si="7"/>
        <v>5</v>
      </c>
      <c r="AA9" s="10">
        <f t="shared" si="7"/>
        <v>4</v>
      </c>
      <c r="AB9" s="10">
        <f t="shared" ref="AB9:AC9" si="11">SUM(AB4:AB8)</f>
        <v>5</v>
      </c>
      <c r="AC9" s="10">
        <f t="shared" si="11"/>
        <v>4.5</v>
      </c>
      <c r="AD9" s="10">
        <f t="shared" si="7"/>
        <v>4</v>
      </c>
      <c r="AE9" s="10">
        <f t="shared" ref="AE9" si="12">SUM(AE4:AE8)</f>
        <v>5</v>
      </c>
      <c r="AF9" s="10">
        <f t="shared" ref="AF9:AG9" si="13">SUM(AF4:AF8)</f>
        <v>4</v>
      </c>
      <c r="AG9" s="10">
        <f t="shared" si="13"/>
        <v>5</v>
      </c>
      <c r="AH9" s="10">
        <f t="shared" si="2"/>
        <v>5</v>
      </c>
      <c r="AI9" s="10">
        <f t="shared" ref="AI9:AJ9" si="14">SUM(AI4:AI8)</f>
        <v>4</v>
      </c>
      <c r="AJ9" s="10">
        <f t="shared" si="14"/>
        <v>4</v>
      </c>
      <c r="AK9" s="10">
        <f t="shared" ref="AK9" si="15">SUM(AK4:AK8)</f>
        <v>5</v>
      </c>
      <c r="AL9" s="10">
        <f t="shared" si="2"/>
        <v>4</v>
      </c>
      <c r="AM9" s="10">
        <f t="shared" ref="AM9:AN9" si="16">SUM(AM4:AM8)</f>
        <v>5</v>
      </c>
      <c r="AN9" s="10">
        <f t="shared" si="16"/>
        <v>5</v>
      </c>
      <c r="AO9" s="10">
        <f t="shared" si="2"/>
        <v>4</v>
      </c>
      <c r="AP9" s="10">
        <f t="shared" ref="AP9" si="17">SUM(AP4:AP8)</f>
        <v>5</v>
      </c>
      <c r="AQ9" s="10">
        <f t="shared" ref="AQ9:AR9" si="18">SUM(AQ4:AQ8)</f>
        <v>5</v>
      </c>
      <c r="AR9" s="10">
        <f t="shared" si="18"/>
        <v>4</v>
      </c>
      <c r="AS9" s="10">
        <f t="shared" ref="AS9" si="19">SUM(AS4:AS8)</f>
        <v>4</v>
      </c>
      <c r="AT9" s="10">
        <f t="shared" si="2"/>
        <v>4</v>
      </c>
      <c r="AU9" s="10">
        <f t="shared" ref="AU9" si="20">SUM(AU4:AU8)</f>
        <v>5</v>
      </c>
      <c r="AV9" s="10">
        <f t="shared" ref="AV9:AW9" si="21">SUM(AV4:AV8)</f>
        <v>5</v>
      </c>
      <c r="AW9" s="10">
        <f t="shared" si="21"/>
        <v>4.5</v>
      </c>
      <c r="AX9" s="10">
        <f t="shared" ref="AX9" si="22">SUM(AX4:AX8)</f>
        <v>5</v>
      </c>
      <c r="AY9" s="10">
        <f t="shared" si="2"/>
        <v>4.5</v>
      </c>
      <c r="AZ9" s="10">
        <f t="shared" ref="AZ9" si="23">SUM(AZ4:AZ8)</f>
        <v>4</v>
      </c>
      <c r="BA9" s="10">
        <f t="shared" si="2"/>
        <v>4</v>
      </c>
      <c r="BB9" s="10">
        <f t="shared" si="2"/>
        <v>4.5</v>
      </c>
      <c r="BC9" s="10">
        <f t="shared" ref="BC9:BD9" si="24">SUM(BC4:BC8)</f>
        <v>5</v>
      </c>
      <c r="BD9" s="10">
        <f t="shared" si="24"/>
        <v>5</v>
      </c>
      <c r="BE9" s="10">
        <f t="shared" ref="BE9" si="25">SUM(BE4:BE8)</f>
        <v>5</v>
      </c>
      <c r="BF9" s="10">
        <f t="shared" si="2"/>
        <v>5</v>
      </c>
      <c r="BG9" s="10">
        <f t="shared" ref="BG9" si="26">SUM(BG4:BG8)</f>
        <v>5</v>
      </c>
      <c r="BH9" s="10">
        <f t="shared" si="2"/>
        <v>5</v>
      </c>
      <c r="BI9" s="10">
        <f t="shared" ref="BI9:BK9" si="27">SUM(BI4:BI8)</f>
        <v>5</v>
      </c>
      <c r="BJ9" s="10">
        <f t="shared" ref="BJ9" si="28">SUM(BJ4:BJ8)</f>
        <v>5</v>
      </c>
      <c r="BK9" s="10">
        <f t="shared" si="27"/>
        <v>5</v>
      </c>
      <c r="BL9" s="10">
        <f t="shared" si="2"/>
        <v>5</v>
      </c>
      <c r="BM9" s="10">
        <f t="shared" ref="BM9" si="29">SUM(BM4:BM8)</f>
        <v>4</v>
      </c>
      <c r="BN9" s="10">
        <f t="shared" si="2"/>
        <v>4</v>
      </c>
      <c r="BO9" s="10">
        <f t="shared" ref="BO9" si="30">SUM(BO4:BO8)</f>
        <v>4.5</v>
      </c>
      <c r="BP9" s="10">
        <f t="shared" si="2"/>
        <v>5</v>
      </c>
      <c r="BQ9" s="10">
        <f t="shared" ref="BQ9:BR9" si="31">SUM(BQ4:BQ8)</f>
        <v>5</v>
      </c>
      <c r="BR9" s="10">
        <f t="shared" si="31"/>
        <v>5</v>
      </c>
      <c r="BS9" s="10">
        <f>SUM(BS4:BS8)</f>
        <v>4.5</v>
      </c>
      <c r="BT9" s="10">
        <f>SUM(BT4:BT8)</f>
        <v>4</v>
      </c>
      <c r="BU9" s="10">
        <f>SUM(BU4:BU8)</f>
        <v>5</v>
      </c>
      <c r="BV9" s="10">
        <f t="shared" si="2"/>
        <v>4</v>
      </c>
      <c r="BW9" s="10">
        <f t="shared" ref="BW9" si="32">SUM(BW4:BW8)</f>
        <v>5</v>
      </c>
      <c r="BX9" s="10">
        <f t="shared" ref="BX9:BZ9" si="33">SUM(BX4:BX8)</f>
        <v>5</v>
      </c>
      <c r="BY9" s="10">
        <f t="shared" ref="BY9" si="34">SUM(BY4:BY8)</f>
        <v>4.5</v>
      </c>
      <c r="BZ9" s="10">
        <f t="shared" si="33"/>
        <v>5</v>
      </c>
      <c r="CA9" s="10">
        <f t="shared" ref="CA9" si="35">SUM(CA4:CA8)</f>
        <v>4.5</v>
      </c>
      <c r="CB9" s="10">
        <f>SUM(CB4:CB8)</f>
        <v>4.5</v>
      </c>
      <c r="CC9" s="10">
        <f>SUM(CC4:CC8)</f>
        <v>4.5</v>
      </c>
      <c r="CD9" s="10">
        <f>SUM(CD4:CD8)</f>
        <v>5</v>
      </c>
      <c r="CE9" s="10">
        <f t="shared" si="2"/>
        <v>4</v>
      </c>
      <c r="CF9" s="10">
        <f t="shared" ref="CF9" si="36">SUM(CF4:CF8)</f>
        <v>4.5</v>
      </c>
      <c r="CG9" s="10">
        <f t="shared" si="2"/>
        <v>5</v>
      </c>
      <c r="CH9" s="10">
        <f t="shared" ref="CH9:CI9" si="37">SUM(CH4:CH8)</f>
        <v>4.5</v>
      </c>
      <c r="CI9" s="10">
        <f t="shared" si="37"/>
        <v>5</v>
      </c>
      <c r="CJ9" s="10">
        <f t="shared" si="2"/>
        <v>5</v>
      </c>
      <c r="CK9" s="10">
        <f t="shared" ref="CK9" si="38">SUM(CK4:CK8)</f>
        <v>5</v>
      </c>
      <c r="CL9" s="10">
        <f t="shared" ref="CL9:CU9" si="39">SUM(CL4:CL8)</f>
        <v>5</v>
      </c>
      <c r="CM9" s="10">
        <f t="shared" si="39"/>
        <v>0</v>
      </c>
      <c r="CN9" s="10">
        <f t="shared" si="39"/>
        <v>5</v>
      </c>
      <c r="CO9" s="10">
        <f t="shared" si="39"/>
        <v>4.5</v>
      </c>
      <c r="CP9" s="10">
        <f t="shared" ref="CP9" si="40">SUM(CP4:CP8)</f>
        <v>4.5</v>
      </c>
      <c r="CQ9" s="10">
        <f t="shared" si="39"/>
        <v>5</v>
      </c>
      <c r="CR9" s="10">
        <f t="shared" si="39"/>
        <v>4</v>
      </c>
      <c r="CS9" s="10">
        <f t="shared" ref="CS9:CT9" si="41">SUM(CS4:CS8)</f>
        <v>5</v>
      </c>
      <c r="CT9" s="10">
        <f t="shared" si="41"/>
        <v>5</v>
      </c>
      <c r="CU9" s="10">
        <f t="shared" si="39"/>
        <v>4.5</v>
      </c>
      <c r="CV9" s="10">
        <f t="shared" si="2"/>
        <v>4.5</v>
      </c>
      <c r="CW9" s="10">
        <f t="shared" ref="CW9:CX9" si="42">SUM(CW4:CW8)</f>
        <v>5</v>
      </c>
      <c r="CX9" s="10">
        <f t="shared" si="42"/>
        <v>5</v>
      </c>
      <c r="CY9" s="10">
        <f t="shared" ref="CY9" si="43">SUM(CY4:CY8)</f>
        <v>4.5</v>
      </c>
      <c r="CZ9" s="10">
        <f t="shared" si="2"/>
        <v>4</v>
      </c>
      <c r="DA9" s="10">
        <f t="shared" ref="DA9" si="44">SUM(DA4:DA8)</f>
        <v>5</v>
      </c>
      <c r="DB9" s="10">
        <f t="shared" si="2"/>
        <v>4</v>
      </c>
      <c r="DC9" s="10">
        <f t="shared" ref="DC9:DN9" si="45">SUM(DC4:DC8)</f>
        <v>5</v>
      </c>
      <c r="DD9" s="10">
        <f t="shared" ref="DD9" si="46">SUM(DD4:DD8)</f>
        <v>5</v>
      </c>
      <c r="DE9" s="10">
        <f t="shared" ref="DE9:DF9" si="47">SUM(DE4:DE8)</f>
        <v>0</v>
      </c>
      <c r="DF9" s="10">
        <f t="shared" si="47"/>
        <v>5</v>
      </c>
      <c r="DG9" s="10">
        <f t="shared" si="45"/>
        <v>5</v>
      </c>
      <c r="DH9" s="10">
        <f t="shared" si="45"/>
        <v>5</v>
      </c>
      <c r="DI9" s="10">
        <f t="shared" ref="DI9" si="48">SUM(DI4:DI8)</f>
        <v>5</v>
      </c>
      <c r="DJ9" s="10">
        <f t="shared" ref="DJ9" si="49">SUM(DJ4:DJ8)</f>
        <v>5</v>
      </c>
      <c r="DK9" s="10">
        <f t="shared" si="45"/>
        <v>4.5</v>
      </c>
      <c r="DL9" s="10">
        <f t="shared" si="45"/>
        <v>5</v>
      </c>
      <c r="DM9" s="10">
        <f t="shared" si="45"/>
        <v>5</v>
      </c>
      <c r="DN9" s="10">
        <f t="shared" si="45"/>
        <v>5</v>
      </c>
      <c r="DO9" s="10">
        <f t="shared" ref="DO9" si="50">SUM(DO4:DO8)</f>
        <v>4</v>
      </c>
      <c r="DP9" s="10">
        <f t="shared" si="2"/>
        <v>5</v>
      </c>
      <c r="DQ9" s="10">
        <f t="shared" si="2"/>
        <v>5</v>
      </c>
      <c r="DR9" s="10">
        <f t="shared" ref="DR9" si="51">SUM(DR4:DR8)</f>
        <v>5</v>
      </c>
      <c r="DS9" s="10">
        <f t="shared" si="2"/>
        <v>5</v>
      </c>
      <c r="DT9" s="10">
        <f t="shared" si="2"/>
        <v>5</v>
      </c>
      <c r="DU9" s="10">
        <f t="shared" si="2"/>
        <v>5</v>
      </c>
      <c r="DV9" s="10">
        <f t="shared" si="2"/>
        <v>5</v>
      </c>
    </row>
    <row r="10" spans="1:126" ht="16.2" thickBot="1" x14ac:dyDescent="0.35">
      <c r="A10" s="552" t="s">
        <v>45</v>
      </c>
      <c r="B10" s="557"/>
      <c r="C10" s="11">
        <f t="shared" ref="C10" si="52">AVERAGE(C4:C8)</f>
        <v>0.9</v>
      </c>
      <c r="D10" s="11">
        <f t="shared" ref="D10:J10" si="53">AVERAGE(D4:D8)</f>
        <v>1</v>
      </c>
      <c r="E10" s="11">
        <f t="shared" si="53"/>
        <v>0.9</v>
      </c>
      <c r="F10" s="11">
        <f t="shared" si="53"/>
        <v>0.9</v>
      </c>
      <c r="G10" s="11">
        <f t="shared" si="53"/>
        <v>1</v>
      </c>
      <c r="H10" s="11">
        <f t="shared" si="53"/>
        <v>1</v>
      </c>
      <c r="I10" s="11">
        <f t="shared" si="53"/>
        <v>1</v>
      </c>
      <c r="J10" s="11">
        <f t="shared" si="53"/>
        <v>1</v>
      </c>
      <c r="K10" s="11">
        <f t="shared" ref="K10:DV10" si="54">AVERAGE(K4:K8)</f>
        <v>1</v>
      </c>
      <c r="L10" s="11">
        <f t="shared" si="54"/>
        <v>0.9</v>
      </c>
      <c r="M10" s="11">
        <f t="shared" ref="M10:N10" si="55">AVERAGE(M4:M8)</f>
        <v>1</v>
      </c>
      <c r="N10" s="11">
        <f t="shared" si="55"/>
        <v>1</v>
      </c>
      <c r="O10" s="11">
        <f>AVERAGE(O4:O8)</f>
        <v>1</v>
      </c>
      <c r="P10" s="11">
        <f t="shared" si="54"/>
        <v>0.9</v>
      </c>
      <c r="Q10" s="11">
        <f t="shared" ref="Q10" si="56">AVERAGE(Q4:Q8)</f>
        <v>1</v>
      </c>
      <c r="R10" s="11">
        <f t="shared" ref="R10:T10" si="57">AVERAGE(R4:R8)</f>
        <v>1</v>
      </c>
      <c r="S10" s="11">
        <f t="shared" ref="S10" si="58">AVERAGE(S4:S8)</f>
        <v>1</v>
      </c>
      <c r="T10" s="11">
        <f t="shared" si="57"/>
        <v>0.9</v>
      </c>
      <c r="U10" s="11">
        <f t="shared" ref="U10:AD10" si="59">AVERAGE(U4:U8)</f>
        <v>1</v>
      </c>
      <c r="V10" s="11">
        <f t="shared" ref="V10" si="60">AVERAGE(V4:V8)</f>
        <v>0.9</v>
      </c>
      <c r="W10" s="11">
        <f t="shared" ref="W10" si="61">AVERAGE(W4:W8)</f>
        <v>1</v>
      </c>
      <c r="X10" s="11">
        <f t="shared" si="59"/>
        <v>0.9</v>
      </c>
      <c r="Y10" s="11">
        <f t="shared" ref="Y10" si="62">AVERAGE(Y4:Y8)</f>
        <v>1</v>
      </c>
      <c r="Z10" s="11">
        <f t="shared" si="59"/>
        <v>1</v>
      </c>
      <c r="AA10" s="11">
        <f t="shared" si="59"/>
        <v>1</v>
      </c>
      <c r="AB10" s="11">
        <f t="shared" ref="AB10:AC10" si="63">AVERAGE(AB4:AB8)</f>
        <v>1</v>
      </c>
      <c r="AC10" s="11">
        <f t="shared" si="63"/>
        <v>0.9</v>
      </c>
      <c r="AD10" s="11">
        <f t="shared" si="59"/>
        <v>1</v>
      </c>
      <c r="AE10" s="11">
        <f t="shared" ref="AE10" si="64">AVERAGE(AE4:AE8)</f>
        <v>1</v>
      </c>
      <c r="AF10" s="11">
        <f t="shared" ref="AF10:AG10" si="65">AVERAGE(AF4:AF8)</f>
        <v>1</v>
      </c>
      <c r="AG10" s="11">
        <f t="shared" si="65"/>
        <v>1</v>
      </c>
      <c r="AH10" s="11">
        <f t="shared" si="54"/>
        <v>1</v>
      </c>
      <c r="AI10" s="11">
        <f t="shared" ref="AI10:AJ10" si="66">AVERAGE(AI4:AI8)</f>
        <v>1</v>
      </c>
      <c r="AJ10" s="11">
        <f t="shared" si="66"/>
        <v>1</v>
      </c>
      <c r="AK10" s="11">
        <f t="shared" ref="AK10" si="67">AVERAGE(AK4:AK8)</f>
        <v>1</v>
      </c>
      <c r="AL10" s="11">
        <f t="shared" si="54"/>
        <v>1</v>
      </c>
      <c r="AM10" s="11">
        <f t="shared" ref="AM10:AN10" si="68">AVERAGE(AM4:AM8)</f>
        <v>1</v>
      </c>
      <c r="AN10" s="11">
        <f t="shared" si="68"/>
        <v>1</v>
      </c>
      <c r="AO10" s="11">
        <f t="shared" si="54"/>
        <v>1</v>
      </c>
      <c r="AP10" s="11">
        <f t="shared" ref="AP10" si="69">AVERAGE(AP4:AP8)</f>
        <v>1</v>
      </c>
      <c r="AQ10" s="11">
        <f t="shared" ref="AQ10:AR10" si="70">AVERAGE(AQ4:AQ8)</f>
        <v>1</v>
      </c>
      <c r="AR10" s="11">
        <f t="shared" si="70"/>
        <v>1</v>
      </c>
      <c r="AS10" s="11">
        <f t="shared" ref="AS10" si="71">AVERAGE(AS4:AS8)</f>
        <v>1</v>
      </c>
      <c r="AT10" s="11">
        <f t="shared" si="54"/>
        <v>1</v>
      </c>
      <c r="AU10" s="11">
        <f t="shared" ref="AU10" si="72">AVERAGE(AU4:AU8)</f>
        <v>1</v>
      </c>
      <c r="AV10" s="11">
        <f t="shared" ref="AV10:AW10" si="73">AVERAGE(AV4:AV8)</f>
        <v>1</v>
      </c>
      <c r="AW10" s="11">
        <f t="shared" si="73"/>
        <v>0.9</v>
      </c>
      <c r="AX10" s="11">
        <f t="shared" ref="AX10" si="74">AVERAGE(AX4:AX8)</f>
        <v>1</v>
      </c>
      <c r="AY10" s="11">
        <f t="shared" si="54"/>
        <v>0.9</v>
      </c>
      <c r="AZ10" s="11">
        <f t="shared" ref="AZ10" si="75">AVERAGE(AZ4:AZ8)</f>
        <v>1</v>
      </c>
      <c r="BA10" s="11">
        <f t="shared" si="54"/>
        <v>1</v>
      </c>
      <c r="BB10" s="11">
        <f t="shared" si="54"/>
        <v>0.9</v>
      </c>
      <c r="BC10" s="11">
        <f t="shared" ref="BC10:BD10" si="76">AVERAGE(BC4:BC8)</f>
        <v>1</v>
      </c>
      <c r="BD10" s="11">
        <f t="shared" si="76"/>
        <v>1</v>
      </c>
      <c r="BE10" s="11">
        <f t="shared" ref="BE10" si="77">AVERAGE(BE4:BE8)</f>
        <v>1</v>
      </c>
      <c r="BF10" s="11">
        <f t="shared" si="54"/>
        <v>1</v>
      </c>
      <c r="BG10" s="11">
        <f t="shared" ref="BG10" si="78">AVERAGE(BG4:BG8)</f>
        <v>1</v>
      </c>
      <c r="BH10" s="11">
        <f t="shared" si="54"/>
        <v>1</v>
      </c>
      <c r="BI10" s="11">
        <f t="shared" ref="BI10:BK10" si="79">AVERAGE(BI4:BI8)</f>
        <v>1</v>
      </c>
      <c r="BJ10" s="11">
        <f t="shared" ref="BJ10" si="80">AVERAGE(BJ4:BJ8)</f>
        <v>1</v>
      </c>
      <c r="BK10" s="11">
        <f t="shared" si="79"/>
        <v>1</v>
      </c>
      <c r="BL10" s="11">
        <f t="shared" si="54"/>
        <v>1</v>
      </c>
      <c r="BM10" s="11">
        <f t="shared" ref="BM10" si="81">AVERAGE(BM4:BM8)</f>
        <v>1</v>
      </c>
      <c r="BN10" s="11">
        <f t="shared" si="54"/>
        <v>1</v>
      </c>
      <c r="BO10" s="11">
        <f t="shared" ref="BO10" si="82">AVERAGE(BO4:BO8)</f>
        <v>0.9</v>
      </c>
      <c r="BP10" s="11">
        <f t="shared" si="54"/>
        <v>1</v>
      </c>
      <c r="BQ10" s="11">
        <f t="shared" ref="BQ10:BR10" si="83">AVERAGE(BQ4:BQ8)</f>
        <v>1</v>
      </c>
      <c r="BR10" s="11">
        <f t="shared" si="83"/>
        <v>1</v>
      </c>
      <c r="BS10" s="11">
        <f>AVERAGE(BS4:BS8)</f>
        <v>0.9</v>
      </c>
      <c r="BT10" s="11">
        <f>AVERAGE(BT4:BT8)</f>
        <v>1</v>
      </c>
      <c r="BU10" s="11">
        <f>AVERAGE(BU4:BU8)</f>
        <v>1</v>
      </c>
      <c r="BV10" s="11">
        <f t="shared" si="54"/>
        <v>1</v>
      </c>
      <c r="BW10" s="11">
        <f t="shared" ref="BW10" si="84">AVERAGE(BW4:BW8)</f>
        <v>1</v>
      </c>
      <c r="BX10" s="11">
        <f t="shared" ref="BX10:BZ10" si="85">AVERAGE(BX4:BX8)</f>
        <v>1</v>
      </c>
      <c r="BY10" s="11">
        <f t="shared" ref="BY10" si="86">AVERAGE(BY4:BY8)</f>
        <v>0.9</v>
      </c>
      <c r="BZ10" s="11">
        <f t="shared" si="85"/>
        <v>1</v>
      </c>
      <c r="CA10" s="11">
        <f t="shared" ref="CA10" si="87">AVERAGE(CA4:CA8)</f>
        <v>0.9</v>
      </c>
      <c r="CB10" s="11">
        <f>AVERAGE(CB4:CB8)</f>
        <v>0.9</v>
      </c>
      <c r="CC10" s="11">
        <f>AVERAGE(CC4:CC8)</f>
        <v>0.9</v>
      </c>
      <c r="CD10" s="11">
        <f>AVERAGE(CD4:CD8)</f>
        <v>1</v>
      </c>
      <c r="CE10" s="11">
        <f t="shared" si="54"/>
        <v>1</v>
      </c>
      <c r="CF10" s="11">
        <f t="shared" ref="CF10" si="88">AVERAGE(CF4:CF8)</f>
        <v>0.9</v>
      </c>
      <c r="CG10" s="11">
        <f t="shared" si="54"/>
        <v>1</v>
      </c>
      <c r="CH10" s="11">
        <f t="shared" ref="CH10:CI10" si="89">AVERAGE(CH4:CH8)</f>
        <v>0.9</v>
      </c>
      <c r="CI10" s="11">
        <f t="shared" si="89"/>
        <v>1</v>
      </c>
      <c r="CJ10" s="11">
        <f t="shared" si="54"/>
        <v>1</v>
      </c>
      <c r="CK10" s="11">
        <f t="shared" ref="CK10" si="90">AVERAGE(CK4:CK8)</f>
        <v>1</v>
      </c>
      <c r="CL10" s="11">
        <f t="shared" ref="CL10:CU10" si="91">AVERAGE(CL4:CL8)</f>
        <v>1</v>
      </c>
      <c r="CM10" s="11">
        <f t="shared" si="91"/>
        <v>0</v>
      </c>
      <c r="CN10" s="11">
        <f t="shared" si="91"/>
        <v>1</v>
      </c>
      <c r="CO10" s="11">
        <f t="shared" si="91"/>
        <v>0.9</v>
      </c>
      <c r="CP10" s="11">
        <f t="shared" ref="CP10" si="92">AVERAGE(CP4:CP8)</f>
        <v>0.9</v>
      </c>
      <c r="CQ10" s="11">
        <f t="shared" si="91"/>
        <v>1</v>
      </c>
      <c r="CR10" s="11">
        <f t="shared" si="91"/>
        <v>1</v>
      </c>
      <c r="CS10" s="11">
        <f t="shared" ref="CS10" si="93">AVERAGE(CS4:CS8)</f>
        <v>1</v>
      </c>
      <c r="CT10" s="11">
        <f t="shared" ref="CT10" si="94">AVERAGE(CT4:CT8)</f>
        <v>1</v>
      </c>
      <c r="CU10" s="11">
        <f t="shared" si="91"/>
        <v>0.9</v>
      </c>
      <c r="CV10" s="11">
        <f t="shared" si="54"/>
        <v>0.9</v>
      </c>
      <c r="CW10" s="11">
        <f t="shared" ref="CW10:CX10" si="95">AVERAGE(CW4:CW8)</f>
        <v>1</v>
      </c>
      <c r="CX10" s="11">
        <f t="shared" si="95"/>
        <v>1</v>
      </c>
      <c r="CY10" s="11">
        <f t="shared" ref="CY10" si="96">AVERAGE(CY4:CY8)</f>
        <v>0.9</v>
      </c>
      <c r="CZ10" s="11">
        <f t="shared" si="54"/>
        <v>0.8</v>
      </c>
      <c r="DA10" s="11">
        <f t="shared" ref="DA10" si="97">AVERAGE(DA4:DA8)</f>
        <v>1</v>
      </c>
      <c r="DB10" s="11">
        <f t="shared" si="54"/>
        <v>1</v>
      </c>
      <c r="DC10" s="11">
        <f t="shared" ref="DC10:DN10" si="98">AVERAGE(DC4:DC8)</f>
        <v>1</v>
      </c>
      <c r="DD10" s="11">
        <f t="shared" ref="DD10" si="99">AVERAGE(DD4:DD8)</f>
        <v>1</v>
      </c>
      <c r="DE10" s="11">
        <f t="shared" ref="DE10:DF10" si="100">AVERAGE(DE4:DE8)</f>
        <v>0</v>
      </c>
      <c r="DF10" s="11">
        <f t="shared" si="100"/>
        <v>1</v>
      </c>
      <c r="DG10" s="11">
        <f t="shared" si="98"/>
        <v>1</v>
      </c>
      <c r="DH10" s="11">
        <f t="shared" si="98"/>
        <v>1</v>
      </c>
      <c r="DI10" s="11">
        <f t="shared" ref="DI10" si="101">AVERAGE(DI4:DI8)</f>
        <v>1</v>
      </c>
      <c r="DJ10" s="11">
        <f t="shared" ref="DJ10" si="102">AVERAGE(DJ4:DJ8)</f>
        <v>1</v>
      </c>
      <c r="DK10" s="11">
        <f t="shared" si="98"/>
        <v>0.9</v>
      </c>
      <c r="DL10" s="11">
        <f t="shared" si="98"/>
        <v>1</v>
      </c>
      <c r="DM10" s="11">
        <f t="shared" si="98"/>
        <v>1</v>
      </c>
      <c r="DN10" s="11">
        <f t="shared" si="98"/>
        <v>1</v>
      </c>
      <c r="DO10" s="11">
        <f t="shared" ref="DO10" si="103">AVERAGE(DO4:DO8)</f>
        <v>0.8</v>
      </c>
      <c r="DP10" s="11">
        <f t="shared" si="54"/>
        <v>1</v>
      </c>
      <c r="DQ10" s="11">
        <f t="shared" si="54"/>
        <v>1</v>
      </c>
      <c r="DR10" s="11">
        <f t="shared" ref="DR10" si="104">AVERAGE(DR4:DR8)</f>
        <v>1</v>
      </c>
      <c r="DS10" s="11">
        <f t="shared" si="54"/>
        <v>1</v>
      </c>
      <c r="DT10" s="11">
        <f t="shared" si="54"/>
        <v>1</v>
      </c>
      <c r="DU10" s="11">
        <f t="shared" si="54"/>
        <v>1</v>
      </c>
      <c r="DV10" s="11">
        <f t="shared" si="54"/>
        <v>1</v>
      </c>
    </row>
  </sheetData>
  <mergeCells count="4">
    <mergeCell ref="A9:B9"/>
    <mergeCell ref="A10:B10"/>
    <mergeCell ref="A3:B3"/>
    <mergeCell ref="C3:DV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3AEA-8D32-4305-9EC6-34C4978A3BDA}">
  <dimension ref="A1:H127"/>
  <sheetViews>
    <sheetView workbookViewId="0">
      <selection activeCell="I1" sqref="I1"/>
    </sheetView>
  </sheetViews>
  <sheetFormatPr defaultRowHeight="14.4" x14ac:dyDescent="0.3"/>
  <cols>
    <col min="1" max="1" width="35.33203125" style="115" customWidth="1"/>
  </cols>
  <sheetData>
    <row r="1" spans="1:8" ht="47.25" customHeight="1" x14ac:dyDescent="0.3">
      <c r="A1" s="563" t="s">
        <v>68</v>
      </c>
      <c r="B1" s="563"/>
      <c r="C1" s="563"/>
      <c r="D1" s="563"/>
      <c r="E1" s="563"/>
      <c r="F1" s="563"/>
      <c r="G1" s="563"/>
      <c r="H1" s="563"/>
    </row>
    <row r="2" spans="1:8" ht="24" customHeight="1" x14ac:dyDescent="0.3">
      <c r="A2" s="319" t="s">
        <v>0</v>
      </c>
      <c r="B2" s="117">
        <v>25</v>
      </c>
      <c r="C2" s="117">
        <v>26</v>
      </c>
      <c r="D2" s="117">
        <v>27</v>
      </c>
      <c r="E2" s="117">
        <v>28</v>
      </c>
      <c r="F2" s="117">
        <v>29</v>
      </c>
      <c r="G2" s="556" t="s">
        <v>44</v>
      </c>
      <c r="H2" s="556" t="s">
        <v>45</v>
      </c>
    </row>
    <row r="3" spans="1:8" ht="128.25" customHeight="1" x14ac:dyDescent="0.3">
      <c r="A3" s="320" t="s">
        <v>1</v>
      </c>
      <c r="B3" s="336" t="s">
        <v>70</v>
      </c>
      <c r="C3" s="337" t="s">
        <v>71</v>
      </c>
      <c r="D3" s="336" t="s">
        <v>69</v>
      </c>
      <c r="E3" s="336" t="s">
        <v>72</v>
      </c>
      <c r="F3" s="304" t="s">
        <v>73</v>
      </c>
      <c r="G3" s="556"/>
      <c r="H3" s="556"/>
    </row>
    <row r="4" spans="1:8" ht="16.5" customHeight="1" x14ac:dyDescent="0.3">
      <c r="A4" s="321" t="s">
        <v>324</v>
      </c>
      <c r="B4" s="338">
        <v>1</v>
      </c>
      <c r="C4" s="338">
        <v>1</v>
      </c>
      <c r="D4" s="338">
        <v>1</v>
      </c>
      <c r="E4" s="338">
        <v>1</v>
      </c>
      <c r="F4" s="338">
        <v>0.5</v>
      </c>
      <c r="G4" s="307">
        <f t="shared" ref="G4:G35" si="0">SUM(B4:F4)</f>
        <v>4.5</v>
      </c>
      <c r="H4" s="308">
        <f t="shared" ref="H4:H35" si="1">AVERAGE(B4:F4)</f>
        <v>0.9</v>
      </c>
    </row>
    <row r="5" spans="1:8" ht="15.6" x14ac:dyDescent="0.3">
      <c r="A5" s="321" t="s">
        <v>299</v>
      </c>
      <c r="B5" s="123">
        <v>1</v>
      </c>
      <c r="C5" s="123">
        <v>1</v>
      </c>
      <c r="D5" s="123">
        <v>1</v>
      </c>
      <c r="E5" s="123">
        <v>1</v>
      </c>
      <c r="F5" s="123">
        <v>1</v>
      </c>
      <c r="G5" s="307">
        <f t="shared" si="0"/>
        <v>5</v>
      </c>
      <c r="H5" s="308">
        <f t="shared" si="1"/>
        <v>1</v>
      </c>
    </row>
    <row r="6" spans="1:8" ht="15.6" x14ac:dyDescent="0.3">
      <c r="A6" s="321" t="s">
        <v>515</v>
      </c>
      <c r="B6" s="123">
        <v>1</v>
      </c>
      <c r="C6" s="123">
        <v>1</v>
      </c>
      <c r="D6" s="123">
        <v>1</v>
      </c>
      <c r="E6" s="123">
        <v>1</v>
      </c>
      <c r="F6" s="123">
        <v>0.5</v>
      </c>
      <c r="G6" s="307">
        <f t="shared" si="0"/>
        <v>4.5</v>
      </c>
      <c r="H6" s="308">
        <f t="shared" si="1"/>
        <v>0.9</v>
      </c>
    </row>
    <row r="7" spans="1:8" ht="15.6" x14ac:dyDescent="0.3">
      <c r="A7" s="321" t="s">
        <v>516</v>
      </c>
      <c r="B7" s="123">
        <v>1</v>
      </c>
      <c r="C7" s="123">
        <v>1</v>
      </c>
      <c r="D7" s="123">
        <v>1</v>
      </c>
      <c r="E7" s="123">
        <v>1</v>
      </c>
      <c r="F7" s="123">
        <v>0.5</v>
      </c>
      <c r="G7" s="307">
        <f t="shared" si="0"/>
        <v>4.5</v>
      </c>
      <c r="H7" s="308">
        <f t="shared" si="1"/>
        <v>0.9</v>
      </c>
    </row>
    <row r="8" spans="1:8" ht="15.6" x14ac:dyDescent="0.3">
      <c r="A8" s="321" t="s">
        <v>337</v>
      </c>
      <c r="B8" s="339">
        <v>1</v>
      </c>
      <c r="C8" s="339">
        <v>1</v>
      </c>
      <c r="D8" s="339">
        <v>1</v>
      </c>
      <c r="E8" s="339">
        <v>1</v>
      </c>
      <c r="F8" s="339">
        <v>1</v>
      </c>
      <c r="G8" s="307">
        <f t="shared" si="0"/>
        <v>5</v>
      </c>
      <c r="H8" s="308">
        <f t="shared" si="1"/>
        <v>1</v>
      </c>
    </row>
    <row r="9" spans="1:8" ht="15.6" x14ac:dyDescent="0.3">
      <c r="A9" s="321" t="s">
        <v>340</v>
      </c>
      <c r="B9" s="338">
        <v>1</v>
      </c>
      <c r="C9" s="338">
        <v>1</v>
      </c>
      <c r="D9" s="338">
        <v>1</v>
      </c>
      <c r="E9" s="338">
        <v>1</v>
      </c>
      <c r="F9" s="338">
        <v>1</v>
      </c>
      <c r="G9" s="307">
        <f t="shared" si="0"/>
        <v>5</v>
      </c>
      <c r="H9" s="308">
        <f t="shared" si="1"/>
        <v>1</v>
      </c>
    </row>
    <row r="10" spans="1:8" ht="15.6" x14ac:dyDescent="0.3">
      <c r="A10" s="321" t="s">
        <v>343</v>
      </c>
      <c r="B10" s="338">
        <v>1</v>
      </c>
      <c r="C10" s="338">
        <v>1</v>
      </c>
      <c r="D10" s="338">
        <v>1</v>
      </c>
      <c r="E10" s="338">
        <v>1</v>
      </c>
      <c r="F10" s="338">
        <v>1</v>
      </c>
      <c r="G10" s="307">
        <f t="shared" si="0"/>
        <v>5</v>
      </c>
      <c r="H10" s="308">
        <f t="shared" si="1"/>
        <v>1</v>
      </c>
    </row>
    <row r="11" spans="1:8" ht="15.6" x14ac:dyDescent="0.3">
      <c r="A11" s="321" t="s">
        <v>344</v>
      </c>
      <c r="B11" s="338">
        <v>1</v>
      </c>
      <c r="C11" s="338">
        <v>1</v>
      </c>
      <c r="D11" s="338">
        <v>1</v>
      </c>
      <c r="E11" s="338">
        <v>1</v>
      </c>
      <c r="F11" s="338">
        <v>1</v>
      </c>
      <c r="G11" s="307">
        <f t="shared" si="0"/>
        <v>5</v>
      </c>
      <c r="H11" s="308">
        <f t="shared" si="1"/>
        <v>1</v>
      </c>
    </row>
    <row r="12" spans="1:8" ht="15.6" x14ac:dyDescent="0.3">
      <c r="A12" s="322" t="s">
        <v>46</v>
      </c>
      <c r="B12" s="123">
        <v>1</v>
      </c>
      <c r="C12" s="123">
        <v>1</v>
      </c>
      <c r="D12" s="123">
        <v>1</v>
      </c>
      <c r="E12" s="123">
        <v>1</v>
      </c>
      <c r="F12" s="123" t="s">
        <v>62</v>
      </c>
      <c r="G12" s="307">
        <f t="shared" si="0"/>
        <v>4</v>
      </c>
      <c r="H12" s="308">
        <f t="shared" si="1"/>
        <v>1</v>
      </c>
    </row>
    <row r="13" spans="1:8" ht="15.6" x14ac:dyDescent="0.3">
      <c r="A13" s="322" t="s">
        <v>265</v>
      </c>
      <c r="B13" s="339">
        <v>1</v>
      </c>
      <c r="C13" s="339">
        <v>1</v>
      </c>
      <c r="D13" s="339">
        <v>1</v>
      </c>
      <c r="E13" s="339">
        <v>1</v>
      </c>
      <c r="F13" s="339">
        <v>0.5</v>
      </c>
      <c r="G13" s="307">
        <f t="shared" si="0"/>
        <v>4.5</v>
      </c>
      <c r="H13" s="308">
        <f t="shared" si="1"/>
        <v>0.9</v>
      </c>
    </row>
    <row r="14" spans="1:8" ht="15.6" x14ac:dyDescent="0.3">
      <c r="A14" s="321" t="s">
        <v>325</v>
      </c>
      <c r="B14" s="338">
        <v>1</v>
      </c>
      <c r="C14" s="338">
        <v>1</v>
      </c>
      <c r="D14" s="338">
        <v>1</v>
      </c>
      <c r="E14" s="338">
        <v>1</v>
      </c>
      <c r="F14" s="338">
        <v>1</v>
      </c>
      <c r="G14" s="307">
        <f t="shared" si="0"/>
        <v>5</v>
      </c>
      <c r="H14" s="308">
        <f t="shared" si="1"/>
        <v>1</v>
      </c>
    </row>
    <row r="15" spans="1:8" ht="15.6" x14ac:dyDescent="0.3">
      <c r="A15" s="321" t="s">
        <v>326</v>
      </c>
      <c r="B15" s="338">
        <v>1</v>
      </c>
      <c r="C15" s="338">
        <v>1</v>
      </c>
      <c r="D15" s="338">
        <v>1</v>
      </c>
      <c r="E15" s="338">
        <v>1</v>
      </c>
      <c r="F15" s="123" t="s">
        <v>62</v>
      </c>
      <c r="G15" s="307">
        <f t="shared" si="0"/>
        <v>4</v>
      </c>
      <c r="H15" s="308">
        <f t="shared" si="1"/>
        <v>1</v>
      </c>
    </row>
    <row r="16" spans="1:8" ht="15.6" x14ac:dyDescent="0.3">
      <c r="A16" s="321" t="s">
        <v>297</v>
      </c>
      <c r="B16" s="338">
        <v>1</v>
      </c>
      <c r="C16" s="338">
        <v>1</v>
      </c>
      <c r="D16" s="338">
        <v>1</v>
      </c>
      <c r="E16" s="338">
        <v>1</v>
      </c>
      <c r="F16" s="123" t="s">
        <v>62</v>
      </c>
      <c r="G16" s="307">
        <f t="shared" si="0"/>
        <v>4</v>
      </c>
      <c r="H16" s="308">
        <f t="shared" si="1"/>
        <v>1</v>
      </c>
    </row>
    <row r="17" spans="1:8" ht="15.6" x14ac:dyDescent="0.3">
      <c r="A17" s="322" t="s">
        <v>266</v>
      </c>
      <c r="B17" s="339">
        <v>1</v>
      </c>
      <c r="C17" s="339">
        <v>1</v>
      </c>
      <c r="D17" s="339">
        <v>1</v>
      </c>
      <c r="E17" s="339">
        <v>1</v>
      </c>
      <c r="F17" s="339">
        <v>0.5</v>
      </c>
      <c r="G17" s="340">
        <f t="shared" si="0"/>
        <v>4.5</v>
      </c>
      <c r="H17" s="308">
        <f t="shared" si="1"/>
        <v>0.9</v>
      </c>
    </row>
    <row r="18" spans="1:8" ht="15.6" x14ac:dyDescent="0.3">
      <c r="A18" s="321" t="s">
        <v>517</v>
      </c>
      <c r="B18" s="123">
        <v>1</v>
      </c>
      <c r="C18" s="123">
        <v>1</v>
      </c>
      <c r="D18" s="123">
        <v>1</v>
      </c>
      <c r="E18" s="123">
        <v>1</v>
      </c>
      <c r="F18" s="123" t="s">
        <v>62</v>
      </c>
      <c r="G18" s="307">
        <f t="shared" si="0"/>
        <v>4</v>
      </c>
      <c r="H18" s="308">
        <f t="shared" si="1"/>
        <v>1</v>
      </c>
    </row>
    <row r="19" spans="1:8" ht="15.6" x14ac:dyDescent="0.3">
      <c r="A19" s="321" t="s">
        <v>311</v>
      </c>
      <c r="B19" s="338">
        <v>1</v>
      </c>
      <c r="C19" s="338">
        <v>1</v>
      </c>
      <c r="D19" s="338">
        <v>1</v>
      </c>
      <c r="E19" s="338">
        <v>1</v>
      </c>
      <c r="F19" s="123" t="s">
        <v>62</v>
      </c>
      <c r="G19" s="307">
        <f t="shared" si="0"/>
        <v>4</v>
      </c>
      <c r="H19" s="308">
        <f t="shared" si="1"/>
        <v>1</v>
      </c>
    </row>
    <row r="20" spans="1:8" ht="15.6" x14ac:dyDescent="0.3">
      <c r="A20" s="321" t="s">
        <v>322</v>
      </c>
      <c r="B20" s="338">
        <v>1</v>
      </c>
      <c r="C20" s="338">
        <v>1</v>
      </c>
      <c r="D20" s="338">
        <v>1</v>
      </c>
      <c r="E20" s="338">
        <v>1</v>
      </c>
      <c r="F20" s="123" t="s">
        <v>62</v>
      </c>
      <c r="G20" s="307">
        <f t="shared" si="0"/>
        <v>4</v>
      </c>
      <c r="H20" s="308">
        <f t="shared" si="1"/>
        <v>1</v>
      </c>
    </row>
    <row r="21" spans="1:8" ht="15.6" x14ac:dyDescent="0.3">
      <c r="A21" s="321" t="s">
        <v>316</v>
      </c>
      <c r="B21" s="338">
        <v>1</v>
      </c>
      <c r="C21" s="338">
        <v>1</v>
      </c>
      <c r="D21" s="338">
        <v>1</v>
      </c>
      <c r="E21" s="338">
        <v>1</v>
      </c>
      <c r="F21" s="338">
        <v>0.5</v>
      </c>
      <c r="G21" s="307">
        <f t="shared" si="0"/>
        <v>4.5</v>
      </c>
      <c r="H21" s="308">
        <f t="shared" si="1"/>
        <v>0.9</v>
      </c>
    </row>
    <row r="22" spans="1:8" ht="15.6" x14ac:dyDescent="0.3">
      <c r="A22" s="321" t="s">
        <v>315</v>
      </c>
      <c r="B22" s="123">
        <v>1</v>
      </c>
      <c r="C22" s="123">
        <v>1</v>
      </c>
      <c r="D22" s="123">
        <v>1</v>
      </c>
      <c r="E22" s="123">
        <v>1</v>
      </c>
      <c r="F22" s="123">
        <v>1</v>
      </c>
      <c r="G22" s="307">
        <f t="shared" si="0"/>
        <v>5</v>
      </c>
      <c r="H22" s="308">
        <f t="shared" si="1"/>
        <v>1</v>
      </c>
    </row>
    <row r="23" spans="1:8" ht="15.6" x14ac:dyDescent="0.3">
      <c r="A23" s="321" t="s">
        <v>518</v>
      </c>
      <c r="B23" s="338">
        <v>1</v>
      </c>
      <c r="C23" s="338">
        <v>1</v>
      </c>
      <c r="D23" s="338">
        <v>1</v>
      </c>
      <c r="E23" s="338">
        <v>1</v>
      </c>
      <c r="F23" s="313">
        <v>0.5</v>
      </c>
      <c r="G23" s="307">
        <f t="shared" si="0"/>
        <v>4.5</v>
      </c>
      <c r="H23" s="308">
        <f t="shared" si="1"/>
        <v>0.9</v>
      </c>
    </row>
    <row r="24" spans="1:8" ht="15.6" x14ac:dyDescent="0.3">
      <c r="A24" s="321" t="s">
        <v>327</v>
      </c>
      <c r="B24" s="338">
        <v>1</v>
      </c>
      <c r="C24" s="338">
        <v>1</v>
      </c>
      <c r="D24" s="338">
        <v>1</v>
      </c>
      <c r="E24" s="338">
        <v>1</v>
      </c>
      <c r="F24" s="338">
        <v>1</v>
      </c>
      <c r="G24" s="307">
        <f t="shared" si="0"/>
        <v>5</v>
      </c>
      <c r="H24" s="308">
        <f t="shared" si="1"/>
        <v>1</v>
      </c>
    </row>
    <row r="25" spans="1:8" ht="15.6" x14ac:dyDescent="0.3">
      <c r="A25" s="321" t="s">
        <v>321</v>
      </c>
      <c r="B25" s="338">
        <v>1</v>
      </c>
      <c r="C25" s="338">
        <v>1</v>
      </c>
      <c r="D25" s="338">
        <v>1</v>
      </c>
      <c r="E25" s="338">
        <v>1</v>
      </c>
      <c r="F25" s="338">
        <v>0.5</v>
      </c>
      <c r="G25" s="307">
        <f t="shared" si="0"/>
        <v>4.5</v>
      </c>
      <c r="H25" s="308">
        <f t="shared" si="1"/>
        <v>0.9</v>
      </c>
    </row>
    <row r="26" spans="1:8" ht="15.6" x14ac:dyDescent="0.3">
      <c r="A26" s="321" t="s">
        <v>328</v>
      </c>
      <c r="B26" s="338">
        <v>1</v>
      </c>
      <c r="C26" s="338">
        <v>1</v>
      </c>
      <c r="D26" s="338">
        <v>1</v>
      </c>
      <c r="E26" s="338">
        <v>1</v>
      </c>
      <c r="F26" s="338">
        <v>1</v>
      </c>
      <c r="G26" s="307">
        <f t="shared" si="0"/>
        <v>5</v>
      </c>
      <c r="H26" s="308">
        <f t="shared" si="1"/>
        <v>1</v>
      </c>
    </row>
    <row r="27" spans="1:8" ht="15.6" x14ac:dyDescent="0.3">
      <c r="A27" s="321" t="s">
        <v>318</v>
      </c>
      <c r="B27" s="338">
        <v>1</v>
      </c>
      <c r="C27" s="338">
        <v>1</v>
      </c>
      <c r="D27" s="338">
        <v>1</v>
      </c>
      <c r="E27" s="338">
        <v>1</v>
      </c>
      <c r="F27" s="338">
        <v>1</v>
      </c>
      <c r="G27" s="307">
        <f t="shared" si="0"/>
        <v>5</v>
      </c>
      <c r="H27" s="308">
        <f t="shared" si="1"/>
        <v>1</v>
      </c>
    </row>
    <row r="28" spans="1:8" ht="15.6" x14ac:dyDescent="0.3">
      <c r="A28" s="321" t="s">
        <v>302</v>
      </c>
      <c r="B28" s="338">
        <v>1</v>
      </c>
      <c r="C28" s="338">
        <v>1</v>
      </c>
      <c r="D28" s="338">
        <v>1</v>
      </c>
      <c r="E28" s="338">
        <v>1</v>
      </c>
      <c r="F28" s="123" t="s">
        <v>62</v>
      </c>
      <c r="G28" s="307">
        <f t="shared" si="0"/>
        <v>4</v>
      </c>
      <c r="H28" s="308">
        <f t="shared" si="1"/>
        <v>1</v>
      </c>
    </row>
    <row r="29" spans="1:8" ht="15.6" x14ac:dyDescent="0.3">
      <c r="A29" s="321" t="s">
        <v>329</v>
      </c>
      <c r="B29" s="338">
        <v>1</v>
      </c>
      <c r="C29" s="338">
        <v>1</v>
      </c>
      <c r="D29" s="338">
        <v>1</v>
      </c>
      <c r="E29" s="338">
        <v>1</v>
      </c>
      <c r="F29" s="338">
        <v>1</v>
      </c>
      <c r="G29" s="307">
        <f t="shared" si="0"/>
        <v>5</v>
      </c>
      <c r="H29" s="308">
        <f t="shared" si="1"/>
        <v>1</v>
      </c>
    </row>
    <row r="30" spans="1:8" ht="15.6" x14ac:dyDescent="0.3">
      <c r="A30" s="321" t="s">
        <v>519</v>
      </c>
      <c r="B30" s="123">
        <v>1</v>
      </c>
      <c r="C30" s="123">
        <v>1</v>
      </c>
      <c r="D30" s="123">
        <v>1</v>
      </c>
      <c r="E30" s="123">
        <v>1</v>
      </c>
      <c r="F30" s="123">
        <v>0.5</v>
      </c>
      <c r="G30" s="307">
        <f t="shared" si="0"/>
        <v>4.5</v>
      </c>
      <c r="H30" s="308">
        <f t="shared" si="1"/>
        <v>0.9</v>
      </c>
    </row>
    <row r="31" spans="1:8" ht="15.6" x14ac:dyDescent="0.3">
      <c r="A31" s="321" t="s">
        <v>298</v>
      </c>
      <c r="B31" s="338">
        <v>1</v>
      </c>
      <c r="C31" s="338">
        <v>1</v>
      </c>
      <c r="D31" s="338">
        <v>1</v>
      </c>
      <c r="E31" s="338">
        <v>1</v>
      </c>
      <c r="F31" s="123" t="s">
        <v>62</v>
      </c>
      <c r="G31" s="307">
        <f t="shared" si="0"/>
        <v>4</v>
      </c>
      <c r="H31" s="308">
        <f t="shared" si="1"/>
        <v>1</v>
      </c>
    </row>
    <row r="32" spans="1:8" ht="15.6" x14ac:dyDescent="0.3">
      <c r="A32" s="321" t="s">
        <v>330</v>
      </c>
      <c r="B32" s="338">
        <v>1</v>
      </c>
      <c r="C32" s="338">
        <v>1</v>
      </c>
      <c r="D32" s="338">
        <v>1</v>
      </c>
      <c r="E32" s="338">
        <v>1</v>
      </c>
      <c r="F32" s="338">
        <v>1</v>
      </c>
      <c r="G32" s="307">
        <f t="shared" si="0"/>
        <v>5</v>
      </c>
      <c r="H32" s="308">
        <f t="shared" si="1"/>
        <v>1</v>
      </c>
    </row>
    <row r="33" spans="1:8" ht="15.6" x14ac:dyDescent="0.3">
      <c r="A33" s="321" t="s">
        <v>310</v>
      </c>
      <c r="B33" s="338">
        <v>1</v>
      </c>
      <c r="C33" s="338">
        <v>1</v>
      </c>
      <c r="D33" s="338">
        <v>1</v>
      </c>
      <c r="E33" s="338">
        <v>1</v>
      </c>
      <c r="F33" s="123" t="s">
        <v>62</v>
      </c>
      <c r="G33" s="307">
        <f t="shared" si="0"/>
        <v>4</v>
      </c>
      <c r="H33" s="308">
        <f t="shared" si="1"/>
        <v>1</v>
      </c>
    </row>
    <row r="34" spans="1:8" ht="15.6" x14ac:dyDescent="0.3">
      <c r="A34" s="321" t="s">
        <v>389</v>
      </c>
      <c r="B34" s="338">
        <v>1</v>
      </c>
      <c r="C34" s="338">
        <v>1</v>
      </c>
      <c r="D34" s="338">
        <v>1</v>
      </c>
      <c r="E34" s="338">
        <v>1</v>
      </c>
      <c r="F34" s="338">
        <v>1</v>
      </c>
      <c r="G34" s="307">
        <f t="shared" si="0"/>
        <v>5</v>
      </c>
      <c r="H34" s="308">
        <f t="shared" si="1"/>
        <v>1</v>
      </c>
    </row>
    <row r="35" spans="1:8" ht="15.6" x14ac:dyDescent="0.3">
      <c r="A35" s="322" t="s">
        <v>268</v>
      </c>
      <c r="B35" s="339">
        <v>1</v>
      </c>
      <c r="C35" s="339">
        <v>1</v>
      </c>
      <c r="D35" s="339">
        <v>1</v>
      </c>
      <c r="E35" s="339">
        <v>1</v>
      </c>
      <c r="F35" s="339">
        <v>1</v>
      </c>
      <c r="G35" s="307">
        <f t="shared" si="0"/>
        <v>5</v>
      </c>
      <c r="H35" s="308">
        <f t="shared" si="1"/>
        <v>1</v>
      </c>
    </row>
    <row r="36" spans="1:8" ht="15.6" x14ac:dyDescent="0.3">
      <c r="A36" s="322" t="s">
        <v>520</v>
      </c>
      <c r="B36" s="338">
        <v>1</v>
      </c>
      <c r="C36" s="338">
        <v>1</v>
      </c>
      <c r="D36" s="338">
        <v>1</v>
      </c>
      <c r="E36" s="338">
        <v>1</v>
      </c>
      <c r="F36" s="338" t="s">
        <v>62</v>
      </c>
      <c r="G36" s="307">
        <f t="shared" ref="G36:G67" si="2">SUM(B36:F36)</f>
        <v>4</v>
      </c>
      <c r="H36" s="308">
        <f t="shared" ref="H36:H67" si="3">AVERAGE(B36:F36)</f>
        <v>1</v>
      </c>
    </row>
    <row r="37" spans="1:8" ht="15.6" x14ac:dyDescent="0.3">
      <c r="A37" s="322" t="s">
        <v>521</v>
      </c>
      <c r="B37" s="338">
        <v>1</v>
      </c>
      <c r="C37" s="338">
        <v>1</v>
      </c>
      <c r="D37" s="338">
        <v>1</v>
      </c>
      <c r="E37" s="338">
        <v>1</v>
      </c>
      <c r="F37" s="338" t="s">
        <v>62</v>
      </c>
      <c r="G37" s="307">
        <f t="shared" si="2"/>
        <v>4</v>
      </c>
      <c r="H37" s="308">
        <f t="shared" si="3"/>
        <v>1</v>
      </c>
    </row>
    <row r="38" spans="1:8" ht="15.6" x14ac:dyDescent="0.3">
      <c r="A38" s="322" t="s">
        <v>357</v>
      </c>
      <c r="B38" s="338">
        <v>1</v>
      </c>
      <c r="C38" s="338">
        <v>1</v>
      </c>
      <c r="D38" s="338">
        <v>1</v>
      </c>
      <c r="E38" s="338">
        <v>1</v>
      </c>
      <c r="F38" s="338">
        <v>1</v>
      </c>
      <c r="G38" s="307">
        <f t="shared" si="2"/>
        <v>5</v>
      </c>
      <c r="H38" s="308">
        <f t="shared" si="3"/>
        <v>1</v>
      </c>
    </row>
    <row r="39" spans="1:8" ht="15.6" x14ac:dyDescent="0.3">
      <c r="A39" s="322" t="s">
        <v>269</v>
      </c>
      <c r="B39" s="338">
        <v>1</v>
      </c>
      <c r="C39" s="338">
        <v>1</v>
      </c>
      <c r="D39" s="338">
        <v>1</v>
      </c>
      <c r="E39" s="338">
        <v>1</v>
      </c>
      <c r="F39" s="338" t="s">
        <v>62</v>
      </c>
      <c r="G39" s="307">
        <f t="shared" si="2"/>
        <v>4</v>
      </c>
      <c r="H39" s="308">
        <f t="shared" si="3"/>
        <v>1</v>
      </c>
    </row>
    <row r="40" spans="1:8" ht="15.6" x14ac:dyDescent="0.3">
      <c r="A40" s="322" t="s">
        <v>393</v>
      </c>
      <c r="B40" s="123">
        <v>1</v>
      </c>
      <c r="C40" s="123">
        <v>1</v>
      </c>
      <c r="D40" s="123">
        <v>1</v>
      </c>
      <c r="E40" s="123">
        <v>1</v>
      </c>
      <c r="F40" s="123">
        <v>1</v>
      </c>
      <c r="G40" s="307">
        <f t="shared" si="2"/>
        <v>5</v>
      </c>
      <c r="H40" s="308">
        <f t="shared" si="3"/>
        <v>1</v>
      </c>
    </row>
    <row r="41" spans="1:8" ht="15.6" x14ac:dyDescent="0.3">
      <c r="A41" s="322" t="s">
        <v>57</v>
      </c>
      <c r="B41" s="123">
        <v>1</v>
      </c>
      <c r="C41" s="123">
        <v>1</v>
      </c>
      <c r="D41" s="123">
        <v>1</v>
      </c>
      <c r="E41" s="123">
        <v>1</v>
      </c>
      <c r="F41" s="123">
        <v>1</v>
      </c>
      <c r="G41" s="307">
        <f t="shared" si="2"/>
        <v>5</v>
      </c>
      <c r="H41" s="308">
        <f t="shared" si="3"/>
        <v>1</v>
      </c>
    </row>
    <row r="42" spans="1:8" ht="15.6" x14ac:dyDescent="0.3">
      <c r="A42" s="322" t="s">
        <v>271</v>
      </c>
      <c r="B42" s="338">
        <v>1</v>
      </c>
      <c r="C42" s="338">
        <v>1</v>
      </c>
      <c r="D42" s="338">
        <v>1</v>
      </c>
      <c r="E42" s="338">
        <v>1</v>
      </c>
      <c r="F42" s="123" t="s">
        <v>62</v>
      </c>
      <c r="G42" s="307">
        <f t="shared" si="2"/>
        <v>4</v>
      </c>
      <c r="H42" s="308">
        <f t="shared" si="3"/>
        <v>1</v>
      </c>
    </row>
    <row r="43" spans="1:8" ht="15.6" x14ac:dyDescent="0.3">
      <c r="A43" s="322" t="s">
        <v>2</v>
      </c>
      <c r="B43" s="123">
        <v>1</v>
      </c>
      <c r="C43" s="123">
        <v>1</v>
      </c>
      <c r="D43" s="123">
        <v>1</v>
      </c>
      <c r="E43" s="123">
        <v>1</v>
      </c>
      <c r="F43" s="123">
        <v>1</v>
      </c>
      <c r="G43" s="307">
        <f t="shared" si="2"/>
        <v>5</v>
      </c>
      <c r="H43" s="308">
        <f t="shared" si="3"/>
        <v>1</v>
      </c>
    </row>
    <row r="44" spans="1:8" ht="15.6" x14ac:dyDescent="0.3">
      <c r="A44" s="322" t="s">
        <v>303</v>
      </c>
      <c r="B44" s="338">
        <v>1</v>
      </c>
      <c r="C44" s="338">
        <v>1</v>
      </c>
      <c r="D44" s="338">
        <v>1</v>
      </c>
      <c r="E44" s="338">
        <v>1</v>
      </c>
      <c r="F44" s="338">
        <v>1</v>
      </c>
      <c r="G44" s="307">
        <f t="shared" si="2"/>
        <v>5</v>
      </c>
      <c r="H44" s="308">
        <f t="shared" si="3"/>
        <v>1</v>
      </c>
    </row>
    <row r="45" spans="1:8" ht="15.6" x14ac:dyDescent="0.3">
      <c r="A45" s="322" t="s">
        <v>331</v>
      </c>
      <c r="B45" s="123">
        <v>1</v>
      </c>
      <c r="C45" s="123">
        <v>1</v>
      </c>
      <c r="D45" s="123">
        <v>1</v>
      </c>
      <c r="E45" s="123">
        <v>1</v>
      </c>
      <c r="F45" s="123" t="s">
        <v>62</v>
      </c>
      <c r="G45" s="307">
        <f t="shared" si="2"/>
        <v>4</v>
      </c>
      <c r="H45" s="308">
        <f t="shared" si="3"/>
        <v>1</v>
      </c>
    </row>
    <row r="46" spans="1:8" ht="15.6" x14ac:dyDescent="0.3">
      <c r="A46" s="322" t="s">
        <v>522</v>
      </c>
      <c r="B46" s="338">
        <v>1</v>
      </c>
      <c r="C46" s="338">
        <v>1</v>
      </c>
      <c r="D46" s="338">
        <v>1</v>
      </c>
      <c r="E46" s="338">
        <v>1</v>
      </c>
      <c r="F46" s="338" t="s">
        <v>62</v>
      </c>
      <c r="G46" s="307">
        <f t="shared" si="2"/>
        <v>4</v>
      </c>
      <c r="H46" s="308">
        <f t="shared" si="3"/>
        <v>1</v>
      </c>
    </row>
    <row r="47" spans="1:8" ht="15.6" x14ac:dyDescent="0.3">
      <c r="A47" s="322" t="s">
        <v>272</v>
      </c>
      <c r="B47" s="338">
        <v>1</v>
      </c>
      <c r="C47" s="338">
        <v>1</v>
      </c>
      <c r="D47" s="338">
        <v>1</v>
      </c>
      <c r="E47" s="338">
        <v>1</v>
      </c>
      <c r="F47" s="123" t="s">
        <v>62</v>
      </c>
      <c r="G47" s="307">
        <f t="shared" si="2"/>
        <v>4</v>
      </c>
      <c r="H47" s="308">
        <f t="shared" si="3"/>
        <v>1</v>
      </c>
    </row>
    <row r="48" spans="1:8" ht="15.6" x14ac:dyDescent="0.3">
      <c r="A48" s="322" t="s">
        <v>523</v>
      </c>
      <c r="B48" s="338">
        <v>1</v>
      </c>
      <c r="C48" s="338">
        <v>1</v>
      </c>
      <c r="D48" s="338">
        <v>1</v>
      </c>
      <c r="E48" s="338">
        <v>1</v>
      </c>
      <c r="F48" s="338">
        <v>1</v>
      </c>
      <c r="G48" s="307">
        <f t="shared" si="2"/>
        <v>5</v>
      </c>
      <c r="H48" s="308">
        <f t="shared" si="3"/>
        <v>1</v>
      </c>
    </row>
    <row r="49" spans="1:8" ht="15.6" x14ac:dyDescent="0.3">
      <c r="A49" s="322" t="s">
        <v>524</v>
      </c>
      <c r="B49" s="123">
        <v>1</v>
      </c>
      <c r="C49" s="123">
        <v>1</v>
      </c>
      <c r="D49" s="123">
        <v>1</v>
      </c>
      <c r="E49" s="123">
        <v>1</v>
      </c>
      <c r="F49" s="123">
        <v>1</v>
      </c>
      <c r="G49" s="307">
        <f t="shared" si="2"/>
        <v>5</v>
      </c>
      <c r="H49" s="308">
        <f t="shared" si="3"/>
        <v>1</v>
      </c>
    </row>
    <row r="50" spans="1:8" ht="15.6" x14ac:dyDescent="0.3">
      <c r="A50" s="322" t="s">
        <v>3</v>
      </c>
      <c r="B50" s="338">
        <v>1</v>
      </c>
      <c r="C50" s="338">
        <v>1</v>
      </c>
      <c r="D50" s="338">
        <v>1</v>
      </c>
      <c r="E50" s="338">
        <v>1</v>
      </c>
      <c r="F50" s="338">
        <v>0.5</v>
      </c>
      <c r="G50" s="307">
        <f t="shared" si="2"/>
        <v>4.5</v>
      </c>
      <c r="H50" s="308">
        <f t="shared" si="3"/>
        <v>0.9</v>
      </c>
    </row>
    <row r="51" spans="1:8" ht="15.6" x14ac:dyDescent="0.3">
      <c r="A51" s="322" t="s">
        <v>525</v>
      </c>
      <c r="B51" s="338">
        <v>1</v>
      </c>
      <c r="C51" s="338">
        <v>1</v>
      </c>
      <c r="D51" s="338">
        <v>1</v>
      </c>
      <c r="E51" s="338">
        <v>1</v>
      </c>
      <c r="F51" s="338">
        <v>1</v>
      </c>
      <c r="G51" s="307">
        <f t="shared" si="2"/>
        <v>5</v>
      </c>
      <c r="H51" s="308">
        <f t="shared" si="3"/>
        <v>1</v>
      </c>
    </row>
    <row r="52" spans="1:8" ht="15.6" x14ac:dyDescent="0.3">
      <c r="A52" s="322" t="s">
        <v>273</v>
      </c>
      <c r="B52" s="338">
        <v>1</v>
      </c>
      <c r="C52" s="338">
        <v>1</v>
      </c>
      <c r="D52" s="338">
        <v>1</v>
      </c>
      <c r="E52" s="338">
        <v>1</v>
      </c>
      <c r="F52" s="123">
        <v>0.5</v>
      </c>
      <c r="G52" s="307">
        <f t="shared" si="2"/>
        <v>4.5</v>
      </c>
      <c r="H52" s="308">
        <f t="shared" si="3"/>
        <v>0.9</v>
      </c>
    </row>
    <row r="53" spans="1:8" ht="15.6" x14ac:dyDescent="0.3">
      <c r="A53" s="322" t="s">
        <v>526</v>
      </c>
      <c r="B53" s="338">
        <v>1</v>
      </c>
      <c r="C53" s="338">
        <v>1</v>
      </c>
      <c r="D53" s="338">
        <v>1</v>
      </c>
      <c r="E53" s="338">
        <v>1</v>
      </c>
      <c r="F53" s="338" t="s">
        <v>62</v>
      </c>
      <c r="G53" s="307">
        <f t="shared" si="2"/>
        <v>4</v>
      </c>
      <c r="H53" s="308">
        <f t="shared" si="3"/>
        <v>1</v>
      </c>
    </row>
    <row r="54" spans="1:8" ht="15.6" x14ac:dyDescent="0.3">
      <c r="A54" s="322" t="s">
        <v>274</v>
      </c>
      <c r="B54" s="338">
        <v>1</v>
      </c>
      <c r="C54" s="338">
        <v>1</v>
      </c>
      <c r="D54" s="338">
        <v>1</v>
      </c>
      <c r="E54" s="338">
        <v>1</v>
      </c>
      <c r="F54" s="123" t="s">
        <v>62</v>
      </c>
      <c r="G54" s="307">
        <f t="shared" si="2"/>
        <v>4</v>
      </c>
      <c r="H54" s="308">
        <f t="shared" si="3"/>
        <v>1</v>
      </c>
    </row>
    <row r="55" spans="1:8" ht="15.6" x14ac:dyDescent="0.3">
      <c r="A55" s="322" t="s">
        <v>275</v>
      </c>
      <c r="B55" s="338">
        <v>1</v>
      </c>
      <c r="C55" s="338">
        <v>1</v>
      </c>
      <c r="D55" s="338">
        <v>1</v>
      </c>
      <c r="E55" s="338">
        <v>1</v>
      </c>
      <c r="F55" s="338">
        <v>0.5</v>
      </c>
      <c r="G55" s="307">
        <f t="shared" si="2"/>
        <v>4.5</v>
      </c>
      <c r="H55" s="308">
        <f t="shared" si="3"/>
        <v>0.9</v>
      </c>
    </row>
    <row r="56" spans="1:8" ht="15.6" x14ac:dyDescent="0.3">
      <c r="A56" s="322" t="s">
        <v>4</v>
      </c>
      <c r="B56" s="123">
        <v>1</v>
      </c>
      <c r="C56" s="123">
        <v>1</v>
      </c>
      <c r="D56" s="123">
        <v>1</v>
      </c>
      <c r="E56" s="123">
        <v>1</v>
      </c>
      <c r="F56" s="123">
        <v>1</v>
      </c>
      <c r="G56" s="307">
        <f t="shared" si="2"/>
        <v>5</v>
      </c>
      <c r="H56" s="308">
        <f t="shared" si="3"/>
        <v>1</v>
      </c>
    </row>
    <row r="57" spans="1:8" ht="15.6" x14ac:dyDescent="0.3">
      <c r="A57" s="322" t="s">
        <v>527</v>
      </c>
      <c r="B57" s="338">
        <v>1</v>
      </c>
      <c r="C57" s="338">
        <v>1</v>
      </c>
      <c r="D57" s="338">
        <v>1</v>
      </c>
      <c r="E57" s="338">
        <v>1</v>
      </c>
      <c r="F57" s="338">
        <v>1</v>
      </c>
      <c r="G57" s="307">
        <f t="shared" si="2"/>
        <v>5</v>
      </c>
      <c r="H57" s="308">
        <f t="shared" si="3"/>
        <v>1</v>
      </c>
    </row>
    <row r="58" spans="1:8" ht="15.6" x14ac:dyDescent="0.3">
      <c r="A58" s="322" t="s">
        <v>5</v>
      </c>
      <c r="B58" s="338">
        <v>1</v>
      </c>
      <c r="C58" s="338">
        <v>1</v>
      </c>
      <c r="D58" s="338">
        <v>1</v>
      </c>
      <c r="E58" s="338">
        <v>1</v>
      </c>
      <c r="F58" s="338">
        <v>1</v>
      </c>
      <c r="G58" s="307">
        <f t="shared" si="2"/>
        <v>5</v>
      </c>
      <c r="H58" s="308">
        <f t="shared" si="3"/>
        <v>1</v>
      </c>
    </row>
    <row r="59" spans="1:8" ht="15.6" x14ac:dyDescent="0.3">
      <c r="A59" s="322" t="s">
        <v>276</v>
      </c>
      <c r="B59" s="338">
        <v>1</v>
      </c>
      <c r="C59" s="338">
        <v>1</v>
      </c>
      <c r="D59" s="338">
        <v>1</v>
      </c>
      <c r="E59" s="338">
        <v>1</v>
      </c>
      <c r="F59" s="338">
        <v>1</v>
      </c>
      <c r="G59" s="307">
        <f t="shared" si="2"/>
        <v>5</v>
      </c>
      <c r="H59" s="308">
        <f t="shared" si="3"/>
        <v>1</v>
      </c>
    </row>
    <row r="60" spans="1:8" ht="15.6" x14ac:dyDescent="0.3">
      <c r="A60" s="322" t="s">
        <v>6</v>
      </c>
      <c r="B60" s="123">
        <v>1</v>
      </c>
      <c r="C60" s="123">
        <v>1</v>
      </c>
      <c r="D60" s="123">
        <v>1</v>
      </c>
      <c r="E60" s="123">
        <v>1</v>
      </c>
      <c r="F60" s="123">
        <v>1</v>
      </c>
      <c r="G60" s="307">
        <f t="shared" si="2"/>
        <v>5</v>
      </c>
      <c r="H60" s="308">
        <f t="shared" si="3"/>
        <v>1</v>
      </c>
    </row>
    <row r="61" spans="1:8" ht="15.6" x14ac:dyDescent="0.3">
      <c r="A61" s="322" t="s">
        <v>277</v>
      </c>
      <c r="B61" s="338">
        <v>1</v>
      </c>
      <c r="C61" s="338">
        <v>1</v>
      </c>
      <c r="D61" s="338">
        <v>1</v>
      </c>
      <c r="E61" s="338">
        <v>1</v>
      </c>
      <c r="F61" s="338">
        <v>1</v>
      </c>
      <c r="G61" s="307">
        <f t="shared" si="2"/>
        <v>5</v>
      </c>
      <c r="H61" s="308">
        <f t="shared" si="3"/>
        <v>1</v>
      </c>
    </row>
    <row r="62" spans="1:8" ht="15.6" x14ac:dyDescent="0.3">
      <c r="A62" s="322" t="s">
        <v>7</v>
      </c>
      <c r="B62" s="123">
        <v>1</v>
      </c>
      <c r="C62" s="123">
        <v>1</v>
      </c>
      <c r="D62" s="123">
        <v>1</v>
      </c>
      <c r="E62" s="123">
        <v>1</v>
      </c>
      <c r="F62" s="123">
        <v>1</v>
      </c>
      <c r="G62" s="307">
        <f t="shared" si="2"/>
        <v>5</v>
      </c>
      <c r="H62" s="308">
        <f t="shared" si="3"/>
        <v>1</v>
      </c>
    </row>
    <row r="63" spans="1:8" ht="15.6" x14ac:dyDescent="0.3">
      <c r="A63" s="322" t="s">
        <v>528</v>
      </c>
      <c r="B63" s="338">
        <v>1</v>
      </c>
      <c r="C63" s="338">
        <v>1</v>
      </c>
      <c r="D63" s="338">
        <v>1</v>
      </c>
      <c r="E63" s="338">
        <v>1</v>
      </c>
      <c r="F63" s="338">
        <v>1</v>
      </c>
      <c r="G63" s="307">
        <f t="shared" si="2"/>
        <v>5</v>
      </c>
      <c r="H63" s="308">
        <f t="shared" si="3"/>
        <v>1</v>
      </c>
    </row>
    <row r="64" spans="1:8" ht="15.6" x14ac:dyDescent="0.3">
      <c r="A64" s="322" t="s">
        <v>8</v>
      </c>
      <c r="B64" s="338">
        <v>1</v>
      </c>
      <c r="C64" s="338">
        <v>1</v>
      </c>
      <c r="D64" s="338">
        <v>1</v>
      </c>
      <c r="E64" s="338">
        <v>1</v>
      </c>
      <c r="F64" s="338">
        <v>1</v>
      </c>
      <c r="G64" s="307">
        <f t="shared" si="2"/>
        <v>5</v>
      </c>
      <c r="H64" s="308">
        <f t="shared" si="3"/>
        <v>1</v>
      </c>
    </row>
    <row r="65" spans="1:8" ht="15.6" x14ac:dyDescent="0.3">
      <c r="A65" s="322" t="s">
        <v>278</v>
      </c>
      <c r="B65" s="338">
        <v>1</v>
      </c>
      <c r="C65" s="338">
        <v>1</v>
      </c>
      <c r="D65" s="338">
        <v>1</v>
      </c>
      <c r="E65" s="338">
        <v>1</v>
      </c>
      <c r="F65" s="338">
        <v>1</v>
      </c>
      <c r="G65" s="307">
        <f t="shared" si="2"/>
        <v>5</v>
      </c>
      <c r="H65" s="308">
        <f t="shared" si="3"/>
        <v>1</v>
      </c>
    </row>
    <row r="66" spans="1:8" ht="15.6" x14ac:dyDescent="0.3">
      <c r="A66" s="322" t="s">
        <v>541</v>
      </c>
      <c r="B66" s="123">
        <v>1</v>
      </c>
      <c r="C66" s="123">
        <v>1</v>
      </c>
      <c r="D66" s="123">
        <v>1</v>
      </c>
      <c r="E66" s="123">
        <v>1</v>
      </c>
      <c r="F66" s="123" t="s">
        <v>62</v>
      </c>
      <c r="G66" s="307">
        <f t="shared" si="2"/>
        <v>4</v>
      </c>
      <c r="H66" s="308">
        <f t="shared" si="3"/>
        <v>1</v>
      </c>
    </row>
    <row r="67" spans="1:8" ht="15.6" x14ac:dyDescent="0.3">
      <c r="A67" s="322" t="s">
        <v>282</v>
      </c>
      <c r="B67" s="338">
        <v>1</v>
      </c>
      <c r="C67" s="338">
        <v>1</v>
      </c>
      <c r="D67" s="338">
        <v>1</v>
      </c>
      <c r="E67" s="338">
        <v>1</v>
      </c>
      <c r="F67" s="123" t="s">
        <v>62</v>
      </c>
      <c r="G67" s="307">
        <f t="shared" si="2"/>
        <v>4</v>
      </c>
      <c r="H67" s="308">
        <f t="shared" si="3"/>
        <v>1</v>
      </c>
    </row>
    <row r="68" spans="1:8" ht="15.6" x14ac:dyDescent="0.3">
      <c r="A68" s="322" t="s">
        <v>530</v>
      </c>
      <c r="B68" s="338">
        <v>1</v>
      </c>
      <c r="C68" s="338">
        <v>1</v>
      </c>
      <c r="D68" s="338">
        <v>1</v>
      </c>
      <c r="E68" s="338">
        <v>1</v>
      </c>
      <c r="F68" s="338">
        <v>0.5</v>
      </c>
      <c r="G68" s="307">
        <f t="shared" ref="G68:G99" si="4">SUM(B68:F68)</f>
        <v>4.5</v>
      </c>
      <c r="H68" s="308">
        <f t="shared" ref="H68:H99" si="5">AVERAGE(B68:F68)</f>
        <v>0.9</v>
      </c>
    </row>
    <row r="69" spans="1:8" ht="15.6" x14ac:dyDescent="0.3">
      <c r="A69" s="322" t="s">
        <v>283</v>
      </c>
      <c r="B69" s="338">
        <v>1</v>
      </c>
      <c r="C69" s="338">
        <v>1</v>
      </c>
      <c r="D69" s="338">
        <v>1</v>
      </c>
      <c r="E69" s="338">
        <v>1</v>
      </c>
      <c r="F69" s="338">
        <v>1</v>
      </c>
      <c r="G69" s="307">
        <f t="shared" si="4"/>
        <v>5</v>
      </c>
      <c r="H69" s="308">
        <f t="shared" si="5"/>
        <v>1</v>
      </c>
    </row>
    <row r="70" spans="1:8" ht="15.6" x14ac:dyDescent="0.3">
      <c r="A70" s="322" t="s">
        <v>9</v>
      </c>
      <c r="B70" s="123">
        <v>1</v>
      </c>
      <c r="C70" s="123">
        <v>1</v>
      </c>
      <c r="D70" s="123">
        <v>1</v>
      </c>
      <c r="E70" s="123">
        <v>1</v>
      </c>
      <c r="F70" s="123">
        <v>1</v>
      </c>
      <c r="G70" s="307">
        <f t="shared" si="4"/>
        <v>5</v>
      </c>
      <c r="H70" s="308">
        <f t="shared" si="5"/>
        <v>1</v>
      </c>
    </row>
    <row r="71" spans="1:8" ht="15.6" x14ac:dyDescent="0.3">
      <c r="A71" s="322" t="s">
        <v>59</v>
      </c>
      <c r="B71" s="338">
        <v>1</v>
      </c>
      <c r="C71" s="338">
        <v>1</v>
      </c>
      <c r="D71" s="338">
        <v>1</v>
      </c>
      <c r="E71" s="338">
        <v>1</v>
      </c>
      <c r="F71" s="338">
        <v>1</v>
      </c>
      <c r="G71" s="307">
        <f t="shared" si="4"/>
        <v>5</v>
      </c>
      <c r="H71" s="308">
        <f t="shared" si="5"/>
        <v>1</v>
      </c>
    </row>
    <row r="72" spans="1:8" ht="15.6" x14ac:dyDescent="0.3">
      <c r="A72" s="322" t="s">
        <v>531</v>
      </c>
      <c r="B72" s="338">
        <v>1</v>
      </c>
      <c r="C72" s="338">
        <v>1</v>
      </c>
      <c r="D72" s="338">
        <v>1</v>
      </c>
      <c r="E72" s="338">
        <v>1</v>
      </c>
      <c r="F72" s="338">
        <v>0.5</v>
      </c>
      <c r="G72" s="307">
        <f t="shared" si="4"/>
        <v>4.5</v>
      </c>
      <c r="H72" s="308">
        <f t="shared" si="5"/>
        <v>0.9</v>
      </c>
    </row>
    <row r="73" spans="1:8" ht="15.6" x14ac:dyDescent="0.3">
      <c r="A73" s="322" t="s">
        <v>532</v>
      </c>
      <c r="B73" s="123">
        <v>1</v>
      </c>
      <c r="C73" s="123">
        <v>1</v>
      </c>
      <c r="D73" s="123">
        <v>1</v>
      </c>
      <c r="E73" s="123">
        <v>1</v>
      </c>
      <c r="F73" s="123" t="s">
        <v>62</v>
      </c>
      <c r="G73" s="307">
        <f t="shared" si="4"/>
        <v>4</v>
      </c>
      <c r="H73" s="308">
        <f t="shared" si="5"/>
        <v>1</v>
      </c>
    </row>
    <row r="74" spans="1:8" ht="15.6" x14ac:dyDescent="0.3">
      <c r="A74" s="322" t="s">
        <v>533</v>
      </c>
      <c r="B74" s="123">
        <v>1</v>
      </c>
      <c r="C74" s="123">
        <v>1</v>
      </c>
      <c r="D74" s="123">
        <v>1</v>
      </c>
      <c r="E74" s="123">
        <v>1</v>
      </c>
      <c r="F74" s="123">
        <v>1</v>
      </c>
      <c r="G74" s="307">
        <f t="shared" si="4"/>
        <v>5</v>
      </c>
      <c r="H74" s="308">
        <f t="shared" si="5"/>
        <v>1</v>
      </c>
    </row>
    <row r="75" spans="1:8" ht="15.6" x14ac:dyDescent="0.3">
      <c r="A75" s="322" t="s">
        <v>284</v>
      </c>
      <c r="B75" s="338">
        <v>1</v>
      </c>
      <c r="C75" s="338">
        <v>1</v>
      </c>
      <c r="D75" s="338">
        <v>1</v>
      </c>
      <c r="E75" s="338">
        <v>1</v>
      </c>
      <c r="F75" s="123" t="s">
        <v>62</v>
      </c>
      <c r="G75" s="307">
        <f t="shared" si="4"/>
        <v>4</v>
      </c>
      <c r="H75" s="308">
        <f t="shared" si="5"/>
        <v>1</v>
      </c>
    </row>
    <row r="76" spans="1:8" ht="15.6" x14ac:dyDescent="0.3">
      <c r="A76" s="322" t="s">
        <v>10</v>
      </c>
      <c r="B76" s="338">
        <v>1</v>
      </c>
      <c r="C76" s="338">
        <v>1</v>
      </c>
      <c r="D76" s="338">
        <v>1</v>
      </c>
      <c r="E76" s="338">
        <v>1</v>
      </c>
      <c r="F76" s="338">
        <v>1</v>
      </c>
      <c r="G76" s="307">
        <f t="shared" si="4"/>
        <v>5</v>
      </c>
      <c r="H76" s="308">
        <f t="shared" si="5"/>
        <v>1</v>
      </c>
    </row>
    <row r="77" spans="1:8" ht="15.6" x14ac:dyDescent="0.3">
      <c r="A77" s="322" t="s">
        <v>11</v>
      </c>
      <c r="B77" s="338">
        <v>1</v>
      </c>
      <c r="C77" s="338">
        <v>1</v>
      </c>
      <c r="D77" s="338">
        <v>1</v>
      </c>
      <c r="E77" s="338">
        <v>1</v>
      </c>
      <c r="F77" s="338">
        <v>1</v>
      </c>
      <c r="G77" s="307">
        <f t="shared" si="4"/>
        <v>5</v>
      </c>
      <c r="H77" s="308">
        <f t="shared" si="5"/>
        <v>1</v>
      </c>
    </row>
    <row r="78" spans="1:8" ht="15.6" x14ac:dyDescent="0.3">
      <c r="A78" s="322" t="s">
        <v>534</v>
      </c>
      <c r="B78" s="338">
        <v>1</v>
      </c>
      <c r="C78" s="338">
        <v>1</v>
      </c>
      <c r="D78" s="338">
        <v>1</v>
      </c>
      <c r="E78" s="338">
        <v>1</v>
      </c>
      <c r="F78" s="338">
        <v>0.5</v>
      </c>
      <c r="G78" s="307">
        <f t="shared" si="4"/>
        <v>4.5</v>
      </c>
      <c r="H78" s="308">
        <f t="shared" si="5"/>
        <v>0.9</v>
      </c>
    </row>
    <row r="79" spans="1:8" ht="15.6" x14ac:dyDescent="0.3">
      <c r="A79" s="322" t="s">
        <v>334</v>
      </c>
      <c r="B79" s="338">
        <v>1</v>
      </c>
      <c r="C79" s="338">
        <v>1</v>
      </c>
      <c r="D79" s="338">
        <v>1</v>
      </c>
      <c r="E79" s="338">
        <v>1</v>
      </c>
      <c r="F79" s="338">
        <v>1</v>
      </c>
      <c r="G79" s="307">
        <f t="shared" si="4"/>
        <v>5</v>
      </c>
      <c r="H79" s="308">
        <f t="shared" si="5"/>
        <v>1</v>
      </c>
    </row>
    <row r="80" spans="1:8" ht="15.6" x14ac:dyDescent="0.3">
      <c r="A80" s="322" t="s">
        <v>12</v>
      </c>
      <c r="B80" s="338">
        <v>1</v>
      </c>
      <c r="C80" s="338">
        <v>1</v>
      </c>
      <c r="D80" s="338">
        <v>1</v>
      </c>
      <c r="E80" s="338">
        <v>1</v>
      </c>
      <c r="F80" s="313">
        <v>0.5</v>
      </c>
      <c r="G80" s="307">
        <f t="shared" si="4"/>
        <v>4.5</v>
      </c>
      <c r="H80" s="308">
        <f t="shared" si="5"/>
        <v>0.9</v>
      </c>
    </row>
    <row r="81" spans="1:8" ht="15.6" x14ac:dyDescent="0.3">
      <c r="A81" s="322" t="s">
        <v>13</v>
      </c>
      <c r="B81" s="338">
        <v>1</v>
      </c>
      <c r="C81" s="338">
        <v>1</v>
      </c>
      <c r="D81" s="338">
        <v>1</v>
      </c>
      <c r="E81" s="338">
        <v>1</v>
      </c>
      <c r="F81" s="338">
        <v>0.5</v>
      </c>
      <c r="G81" s="307">
        <f t="shared" si="4"/>
        <v>4.5</v>
      </c>
      <c r="H81" s="308">
        <f t="shared" si="5"/>
        <v>0.9</v>
      </c>
    </row>
    <row r="82" spans="1:8" ht="15.6" x14ac:dyDescent="0.3">
      <c r="A82" s="322" t="s">
        <v>335</v>
      </c>
      <c r="B82" s="338">
        <v>1</v>
      </c>
      <c r="C82" s="338">
        <v>1</v>
      </c>
      <c r="D82" s="338">
        <v>1</v>
      </c>
      <c r="E82" s="338">
        <v>1</v>
      </c>
      <c r="F82" s="338">
        <v>0.5</v>
      </c>
      <c r="G82" s="307">
        <f t="shared" si="4"/>
        <v>4.5</v>
      </c>
      <c r="H82" s="308">
        <f t="shared" si="5"/>
        <v>0.9</v>
      </c>
    </row>
    <row r="83" spans="1:8" ht="15.6" x14ac:dyDescent="0.3">
      <c r="A83" s="322" t="s">
        <v>15</v>
      </c>
      <c r="B83" s="338">
        <v>1</v>
      </c>
      <c r="C83" s="338">
        <v>1</v>
      </c>
      <c r="D83" s="338">
        <v>1</v>
      </c>
      <c r="E83" s="338">
        <v>1</v>
      </c>
      <c r="F83" s="338">
        <v>1</v>
      </c>
      <c r="G83" s="307">
        <f t="shared" si="4"/>
        <v>5</v>
      </c>
      <c r="H83" s="308">
        <f t="shared" si="5"/>
        <v>1</v>
      </c>
    </row>
    <row r="84" spans="1:8" ht="15.6" x14ac:dyDescent="0.3">
      <c r="A84" s="322" t="s">
        <v>285</v>
      </c>
      <c r="B84" s="338">
        <v>1</v>
      </c>
      <c r="C84" s="338">
        <v>1</v>
      </c>
      <c r="D84" s="338">
        <v>1</v>
      </c>
      <c r="E84" s="338">
        <v>1</v>
      </c>
      <c r="F84" s="123" t="s">
        <v>62</v>
      </c>
      <c r="G84" s="307">
        <f t="shared" si="4"/>
        <v>4</v>
      </c>
      <c r="H84" s="308">
        <f t="shared" si="5"/>
        <v>1</v>
      </c>
    </row>
    <row r="85" spans="1:8" ht="15.6" x14ac:dyDescent="0.3">
      <c r="A85" s="322" t="s">
        <v>16</v>
      </c>
      <c r="B85" s="338">
        <v>1</v>
      </c>
      <c r="C85" s="338">
        <v>1</v>
      </c>
      <c r="D85" s="338">
        <v>1</v>
      </c>
      <c r="E85" s="338">
        <v>1</v>
      </c>
      <c r="F85" s="338">
        <v>0.5</v>
      </c>
      <c r="G85" s="307">
        <f t="shared" si="4"/>
        <v>4.5</v>
      </c>
      <c r="H85" s="308">
        <f t="shared" si="5"/>
        <v>0.9</v>
      </c>
    </row>
    <row r="86" spans="1:8" ht="15.6" x14ac:dyDescent="0.3">
      <c r="A86" s="322" t="s">
        <v>286</v>
      </c>
      <c r="B86" s="315">
        <v>1</v>
      </c>
      <c r="C86" s="315">
        <v>1</v>
      </c>
      <c r="D86" s="315">
        <v>1</v>
      </c>
      <c r="E86" s="315">
        <v>1</v>
      </c>
      <c r="F86" s="315">
        <v>1</v>
      </c>
      <c r="G86" s="307">
        <f t="shared" si="4"/>
        <v>5</v>
      </c>
      <c r="H86" s="308">
        <f t="shared" si="5"/>
        <v>1</v>
      </c>
    </row>
    <row r="87" spans="1:8" ht="15.6" x14ac:dyDescent="0.3">
      <c r="A87" s="322" t="s">
        <v>17</v>
      </c>
      <c r="B87" s="338">
        <v>1</v>
      </c>
      <c r="C87" s="338">
        <v>1</v>
      </c>
      <c r="D87" s="338">
        <v>1</v>
      </c>
      <c r="E87" s="338">
        <v>1</v>
      </c>
      <c r="F87" s="338">
        <v>0.5</v>
      </c>
      <c r="G87" s="307">
        <f t="shared" si="4"/>
        <v>4.5</v>
      </c>
      <c r="H87" s="308">
        <f t="shared" si="5"/>
        <v>0.9</v>
      </c>
    </row>
    <row r="88" spans="1:8" ht="15.6" x14ac:dyDescent="0.3">
      <c r="A88" s="322" t="s">
        <v>287</v>
      </c>
      <c r="B88" s="123">
        <v>1</v>
      </c>
      <c r="C88" s="123">
        <v>1</v>
      </c>
      <c r="D88" s="123">
        <v>1</v>
      </c>
      <c r="E88" s="123">
        <v>1</v>
      </c>
      <c r="F88" s="123">
        <v>1</v>
      </c>
      <c r="G88" s="307">
        <f t="shared" si="4"/>
        <v>5</v>
      </c>
      <c r="H88" s="308">
        <f t="shared" si="5"/>
        <v>1</v>
      </c>
    </row>
    <row r="89" spans="1:8" ht="15.6" x14ac:dyDescent="0.3">
      <c r="A89" s="322" t="s">
        <v>288</v>
      </c>
      <c r="B89" s="123">
        <v>1</v>
      </c>
      <c r="C89" s="123">
        <v>1</v>
      </c>
      <c r="D89" s="123">
        <v>1</v>
      </c>
      <c r="E89" s="123">
        <v>1</v>
      </c>
      <c r="F89" s="123">
        <v>1</v>
      </c>
      <c r="G89" s="307">
        <f t="shared" si="4"/>
        <v>5</v>
      </c>
      <c r="H89" s="308">
        <f t="shared" si="5"/>
        <v>1</v>
      </c>
    </row>
    <row r="90" spans="1:8" ht="15.6" x14ac:dyDescent="0.3">
      <c r="A90" s="322" t="s">
        <v>18</v>
      </c>
      <c r="B90" s="338">
        <v>1</v>
      </c>
      <c r="C90" s="338">
        <v>1</v>
      </c>
      <c r="D90" s="338">
        <v>1</v>
      </c>
      <c r="E90" s="338">
        <v>1</v>
      </c>
      <c r="F90" s="338">
        <v>1</v>
      </c>
      <c r="G90" s="307">
        <f t="shared" si="4"/>
        <v>5</v>
      </c>
      <c r="H90" s="308">
        <f t="shared" si="5"/>
        <v>1</v>
      </c>
    </row>
    <row r="91" spans="1:8" ht="15.6" x14ac:dyDescent="0.3">
      <c r="A91" s="322" t="s">
        <v>19</v>
      </c>
      <c r="B91" s="338">
        <v>1</v>
      </c>
      <c r="C91" s="338">
        <v>1</v>
      </c>
      <c r="D91" s="338">
        <v>1</v>
      </c>
      <c r="E91" s="338">
        <v>1</v>
      </c>
      <c r="F91" s="338">
        <v>1</v>
      </c>
      <c r="G91" s="307">
        <f t="shared" si="4"/>
        <v>5</v>
      </c>
      <c r="H91" s="308">
        <f t="shared" si="5"/>
        <v>1</v>
      </c>
    </row>
    <row r="92" spans="1:8" ht="15.6" x14ac:dyDescent="0.3">
      <c r="A92" s="322" t="s">
        <v>20</v>
      </c>
      <c r="B92" s="123">
        <v>0</v>
      </c>
      <c r="C92" s="123">
        <v>0</v>
      </c>
      <c r="D92" s="123">
        <v>0</v>
      </c>
      <c r="E92" s="123">
        <v>0</v>
      </c>
      <c r="F92" s="109" t="s">
        <v>62</v>
      </c>
      <c r="G92" s="307">
        <f t="shared" si="4"/>
        <v>0</v>
      </c>
      <c r="H92" s="308">
        <f t="shared" si="5"/>
        <v>0</v>
      </c>
    </row>
    <row r="93" spans="1:8" ht="15.6" x14ac:dyDescent="0.3">
      <c r="A93" s="322" t="s">
        <v>336</v>
      </c>
      <c r="B93" s="338">
        <v>1</v>
      </c>
      <c r="C93" s="338">
        <v>1</v>
      </c>
      <c r="D93" s="338">
        <v>1</v>
      </c>
      <c r="E93" s="338">
        <v>1</v>
      </c>
      <c r="F93" s="338">
        <v>1</v>
      </c>
      <c r="G93" s="307">
        <f t="shared" si="4"/>
        <v>5</v>
      </c>
      <c r="H93" s="308">
        <f t="shared" si="5"/>
        <v>1</v>
      </c>
    </row>
    <row r="94" spans="1:8" ht="15.6" x14ac:dyDescent="0.3">
      <c r="A94" s="322" t="s">
        <v>21</v>
      </c>
      <c r="B94" s="338">
        <v>1</v>
      </c>
      <c r="C94" s="338">
        <v>1</v>
      </c>
      <c r="D94" s="338">
        <v>1</v>
      </c>
      <c r="E94" s="338">
        <v>1</v>
      </c>
      <c r="F94" s="338">
        <v>0.5</v>
      </c>
      <c r="G94" s="307">
        <f t="shared" si="4"/>
        <v>4.5</v>
      </c>
      <c r="H94" s="308">
        <f t="shared" si="5"/>
        <v>0.9</v>
      </c>
    </row>
    <row r="95" spans="1:8" ht="15.6" x14ac:dyDescent="0.3">
      <c r="A95" s="322" t="s">
        <v>535</v>
      </c>
      <c r="B95" s="338">
        <v>1</v>
      </c>
      <c r="C95" s="338">
        <v>1</v>
      </c>
      <c r="D95" s="338">
        <v>1</v>
      </c>
      <c r="E95" s="338">
        <v>1</v>
      </c>
      <c r="F95" s="338">
        <v>0.5</v>
      </c>
      <c r="G95" s="307">
        <f t="shared" si="4"/>
        <v>4.5</v>
      </c>
      <c r="H95" s="308">
        <f t="shared" si="5"/>
        <v>0.9</v>
      </c>
    </row>
    <row r="96" spans="1:8" ht="15.6" x14ac:dyDescent="0.3">
      <c r="A96" s="322" t="s">
        <v>22</v>
      </c>
      <c r="B96" s="338">
        <v>1</v>
      </c>
      <c r="C96" s="338">
        <v>1</v>
      </c>
      <c r="D96" s="338">
        <v>1</v>
      </c>
      <c r="E96" s="338">
        <v>1</v>
      </c>
      <c r="F96" s="338">
        <v>1</v>
      </c>
      <c r="G96" s="307">
        <f t="shared" si="4"/>
        <v>5</v>
      </c>
      <c r="H96" s="308">
        <f t="shared" si="5"/>
        <v>1</v>
      </c>
    </row>
    <row r="97" spans="1:8" ht="15.6" x14ac:dyDescent="0.3">
      <c r="A97" s="322" t="s">
        <v>300</v>
      </c>
      <c r="B97" s="123">
        <v>1</v>
      </c>
      <c r="C97" s="123">
        <v>1</v>
      </c>
      <c r="D97" s="123">
        <v>1</v>
      </c>
      <c r="E97" s="123">
        <v>1</v>
      </c>
      <c r="F97" s="123" t="s">
        <v>62</v>
      </c>
      <c r="G97" s="307">
        <f t="shared" si="4"/>
        <v>4</v>
      </c>
      <c r="H97" s="308">
        <f t="shared" si="5"/>
        <v>1</v>
      </c>
    </row>
    <row r="98" spans="1:8" ht="15.6" x14ac:dyDescent="0.3">
      <c r="A98" s="322" t="s">
        <v>536</v>
      </c>
      <c r="B98" s="338">
        <v>1</v>
      </c>
      <c r="C98" s="338">
        <v>1</v>
      </c>
      <c r="D98" s="338">
        <v>1</v>
      </c>
      <c r="E98" s="338">
        <v>1</v>
      </c>
      <c r="F98" s="338">
        <v>1</v>
      </c>
      <c r="G98" s="307">
        <f t="shared" si="4"/>
        <v>5</v>
      </c>
      <c r="H98" s="308">
        <f t="shared" si="5"/>
        <v>1</v>
      </c>
    </row>
    <row r="99" spans="1:8" ht="15.6" x14ac:dyDescent="0.3">
      <c r="A99" s="322" t="s">
        <v>537</v>
      </c>
      <c r="B99" s="123">
        <v>1</v>
      </c>
      <c r="C99" s="123">
        <v>1</v>
      </c>
      <c r="D99" s="123">
        <v>1</v>
      </c>
      <c r="E99" s="123">
        <v>1</v>
      </c>
      <c r="F99" s="123">
        <v>1</v>
      </c>
      <c r="G99" s="307">
        <f t="shared" si="4"/>
        <v>5</v>
      </c>
      <c r="H99" s="308">
        <f t="shared" si="5"/>
        <v>1</v>
      </c>
    </row>
    <row r="100" spans="1:8" ht="15.6" x14ac:dyDescent="0.3">
      <c r="A100" s="322" t="s">
        <v>314</v>
      </c>
      <c r="B100" s="338">
        <v>1</v>
      </c>
      <c r="C100" s="338">
        <v>1</v>
      </c>
      <c r="D100" s="338">
        <v>1</v>
      </c>
      <c r="E100" s="338">
        <v>1</v>
      </c>
      <c r="F100" s="338">
        <v>0.5</v>
      </c>
      <c r="G100" s="307">
        <f t="shared" ref="G100:G127" si="6">SUM(B100:F100)</f>
        <v>4.5</v>
      </c>
      <c r="H100" s="308">
        <f t="shared" ref="H100:H127" si="7">AVERAGE(B100:F100)</f>
        <v>0.9</v>
      </c>
    </row>
    <row r="101" spans="1:8" ht="15.6" x14ac:dyDescent="0.3">
      <c r="A101" s="322" t="s">
        <v>289</v>
      </c>
      <c r="B101" s="123">
        <v>1</v>
      </c>
      <c r="C101" s="123">
        <v>1</v>
      </c>
      <c r="D101" s="123">
        <v>1</v>
      </c>
      <c r="E101" s="123">
        <v>1</v>
      </c>
      <c r="F101" s="123">
        <v>0.5</v>
      </c>
      <c r="G101" s="307">
        <f t="shared" si="6"/>
        <v>4.5</v>
      </c>
      <c r="H101" s="308">
        <f t="shared" si="7"/>
        <v>0.9</v>
      </c>
    </row>
    <row r="102" spans="1:8" ht="15.6" x14ac:dyDescent="0.3">
      <c r="A102" s="322" t="s">
        <v>415</v>
      </c>
      <c r="B102" s="123">
        <v>1</v>
      </c>
      <c r="C102" s="123">
        <v>1</v>
      </c>
      <c r="D102" s="123">
        <v>1</v>
      </c>
      <c r="E102" s="123">
        <v>1</v>
      </c>
      <c r="F102" s="123">
        <v>1</v>
      </c>
      <c r="G102" s="307">
        <f t="shared" si="6"/>
        <v>5</v>
      </c>
      <c r="H102" s="308">
        <f t="shared" si="7"/>
        <v>1</v>
      </c>
    </row>
    <row r="103" spans="1:8" ht="15.6" x14ac:dyDescent="0.3">
      <c r="A103" s="322" t="s">
        <v>23</v>
      </c>
      <c r="B103" s="338">
        <v>1</v>
      </c>
      <c r="C103" s="338">
        <v>1</v>
      </c>
      <c r="D103" s="338">
        <v>1</v>
      </c>
      <c r="E103" s="338">
        <v>1</v>
      </c>
      <c r="F103" s="338">
        <v>1</v>
      </c>
      <c r="G103" s="307">
        <f t="shared" si="6"/>
        <v>5</v>
      </c>
      <c r="H103" s="308">
        <f t="shared" si="7"/>
        <v>1</v>
      </c>
    </row>
    <row r="104" spans="1:8" ht="15.6" x14ac:dyDescent="0.3">
      <c r="A104" s="322" t="s">
        <v>538</v>
      </c>
      <c r="B104" s="123">
        <v>1</v>
      </c>
      <c r="C104" s="123">
        <v>1</v>
      </c>
      <c r="D104" s="123">
        <v>1</v>
      </c>
      <c r="E104" s="123">
        <v>1</v>
      </c>
      <c r="F104" s="123">
        <v>0.5</v>
      </c>
      <c r="G104" s="307">
        <f t="shared" si="6"/>
        <v>4.5</v>
      </c>
      <c r="H104" s="308">
        <f t="shared" si="7"/>
        <v>0.9</v>
      </c>
    </row>
    <row r="105" spans="1:8" ht="15.6" x14ac:dyDescent="0.3">
      <c r="A105" s="322" t="s">
        <v>290</v>
      </c>
      <c r="B105" s="123">
        <v>1</v>
      </c>
      <c r="C105" s="123">
        <v>1</v>
      </c>
      <c r="D105" s="123">
        <v>1</v>
      </c>
      <c r="E105" s="123">
        <v>1</v>
      </c>
      <c r="F105" s="123">
        <v>0</v>
      </c>
      <c r="G105" s="307">
        <f t="shared" si="6"/>
        <v>4</v>
      </c>
      <c r="H105" s="308">
        <f t="shared" si="7"/>
        <v>0.8</v>
      </c>
    </row>
    <row r="106" spans="1:8" ht="15.6" x14ac:dyDescent="0.3">
      <c r="A106" s="322" t="s">
        <v>416</v>
      </c>
      <c r="B106" s="338">
        <v>1</v>
      </c>
      <c r="C106" s="338">
        <v>1</v>
      </c>
      <c r="D106" s="338">
        <v>1</v>
      </c>
      <c r="E106" s="338">
        <v>1</v>
      </c>
      <c r="F106" s="338">
        <v>1</v>
      </c>
      <c r="G106" s="307">
        <f t="shared" si="6"/>
        <v>5</v>
      </c>
      <c r="H106" s="308">
        <f t="shared" si="7"/>
        <v>1</v>
      </c>
    </row>
    <row r="107" spans="1:8" ht="15.6" x14ac:dyDescent="0.3">
      <c r="A107" s="322" t="s">
        <v>291</v>
      </c>
      <c r="B107" s="123">
        <v>1</v>
      </c>
      <c r="C107" s="123">
        <v>1</v>
      </c>
      <c r="D107" s="123">
        <v>1</v>
      </c>
      <c r="E107" s="123">
        <v>1</v>
      </c>
      <c r="F107" s="123" t="s">
        <v>62</v>
      </c>
      <c r="G107" s="307">
        <f t="shared" si="6"/>
        <v>4</v>
      </c>
      <c r="H107" s="308">
        <f t="shared" si="7"/>
        <v>1</v>
      </c>
    </row>
    <row r="108" spans="1:8" ht="15.6" x14ac:dyDescent="0.3">
      <c r="A108" s="322" t="s">
        <v>24</v>
      </c>
      <c r="B108" s="123">
        <v>1</v>
      </c>
      <c r="C108" s="123">
        <v>1</v>
      </c>
      <c r="D108" s="123">
        <v>1</v>
      </c>
      <c r="E108" s="123">
        <v>1</v>
      </c>
      <c r="F108" s="123">
        <v>1</v>
      </c>
      <c r="G108" s="307">
        <f t="shared" si="6"/>
        <v>5</v>
      </c>
      <c r="H108" s="308">
        <f t="shared" si="7"/>
        <v>1</v>
      </c>
    </row>
    <row r="109" spans="1:8" ht="15.6" x14ac:dyDescent="0.3">
      <c r="A109" s="322" t="s">
        <v>539</v>
      </c>
      <c r="B109" s="338">
        <v>1</v>
      </c>
      <c r="C109" s="338">
        <v>1</v>
      </c>
      <c r="D109" s="338">
        <v>1</v>
      </c>
      <c r="E109" s="338">
        <v>1</v>
      </c>
      <c r="F109" s="338">
        <v>1</v>
      </c>
      <c r="G109" s="307">
        <f t="shared" si="6"/>
        <v>5</v>
      </c>
      <c r="H109" s="308">
        <f t="shared" si="7"/>
        <v>1</v>
      </c>
    </row>
    <row r="110" spans="1:8" ht="15.6" x14ac:dyDescent="0.3">
      <c r="A110" s="322" t="s">
        <v>386</v>
      </c>
      <c r="B110" s="123">
        <v>0</v>
      </c>
      <c r="C110" s="123">
        <v>0</v>
      </c>
      <c r="D110" s="123">
        <v>0</v>
      </c>
      <c r="E110" s="123">
        <v>0</v>
      </c>
      <c r="F110" s="109" t="s">
        <v>62</v>
      </c>
      <c r="G110" s="307">
        <f t="shared" si="6"/>
        <v>0</v>
      </c>
      <c r="H110" s="308">
        <f t="shared" si="7"/>
        <v>0</v>
      </c>
    </row>
    <row r="111" spans="1:8" ht="15.6" x14ac:dyDescent="0.3">
      <c r="A111" s="322" t="s">
        <v>25</v>
      </c>
      <c r="B111" s="338">
        <v>1</v>
      </c>
      <c r="C111" s="338">
        <v>1</v>
      </c>
      <c r="D111" s="338">
        <v>1</v>
      </c>
      <c r="E111" s="338">
        <v>1</v>
      </c>
      <c r="F111" s="338">
        <v>1</v>
      </c>
      <c r="G111" s="307">
        <f t="shared" si="6"/>
        <v>5</v>
      </c>
      <c r="H111" s="308">
        <f t="shared" si="7"/>
        <v>1</v>
      </c>
    </row>
    <row r="112" spans="1:8" ht="15.6" x14ac:dyDescent="0.3">
      <c r="A112" s="322" t="s">
        <v>26</v>
      </c>
      <c r="B112" s="338">
        <v>1</v>
      </c>
      <c r="C112" s="338">
        <v>1</v>
      </c>
      <c r="D112" s="338">
        <v>1</v>
      </c>
      <c r="E112" s="338">
        <v>1</v>
      </c>
      <c r="F112" s="338">
        <v>1</v>
      </c>
      <c r="G112" s="307">
        <f t="shared" si="6"/>
        <v>5</v>
      </c>
      <c r="H112" s="308">
        <f t="shared" si="7"/>
        <v>1</v>
      </c>
    </row>
    <row r="113" spans="1:8" ht="15.6" x14ac:dyDescent="0.3">
      <c r="A113" s="322" t="s">
        <v>27</v>
      </c>
      <c r="B113" s="123">
        <v>1</v>
      </c>
      <c r="C113" s="123">
        <v>1</v>
      </c>
      <c r="D113" s="123">
        <v>1</v>
      </c>
      <c r="E113" s="123">
        <v>1</v>
      </c>
      <c r="F113" s="123">
        <v>1</v>
      </c>
      <c r="G113" s="307">
        <f t="shared" si="6"/>
        <v>5</v>
      </c>
      <c r="H113" s="308">
        <f t="shared" si="7"/>
        <v>1</v>
      </c>
    </row>
    <row r="114" spans="1:8" ht="15.6" x14ac:dyDescent="0.3">
      <c r="A114" s="322" t="s">
        <v>540</v>
      </c>
      <c r="B114" s="123">
        <v>1</v>
      </c>
      <c r="C114" s="123">
        <v>1</v>
      </c>
      <c r="D114" s="123">
        <v>1</v>
      </c>
      <c r="E114" s="123">
        <v>1</v>
      </c>
      <c r="F114" s="123">
        <v>1</v>
      </c>
      <c r="G114" s="307">
        <f t="shared" si="6"/>
        <v>5</v>
      </c>
      <c r="H114" s="308">
        <f t="shared" si="7"/>
        <v>1</v>
      </c>
    </row>
    <row r="115" spans="1:8" ht="15.6" x14ac:dyDescent="0.3">
      <c r="A115" s="322" t="s">
        <v>28</v>
      </c>
      <c r="B115" s="338">
        <v>1</v>
      </c>
      <c r="C115" s="338">
        <v>1</v>
      </c>
      <c r="D115" s="338">
        <v>1</v>
      </c>
      <c r="E115" s="338">
        <v>1</v>
      </c>
      <c r="F115" s="338">
        <v>1</v>
      </c>
      <c r="G115" s="307">
        <f t="shared" si="6"/>
        <v>5</v>
      </c>
      <c r="H115" s="308">
        <f t="shared" si="7"/>
        <v>1</v>
      </c>
    </row>
    <row r="116" spans="1:8" ht="15.6" x14ac:dyDescent="0.3">
      <c r="A116" s="322" t="s">
        <v>29</v>
      </c>
      <c r="B116" s="338">
        <v>1</v>
      </c>
      <c r="C116" s="338">
        <v>1</v>
      </c>
      <c r="D116" s="338">
        <v>1</v>
      </c>
      <c r="E116" s="338">
        <v>1</v>
      </c>
      <c r="F116" s="123">
        <v>0.5</v>
      </c>
      <c r="G116" s="307">
        <f t="shared" si="6"/>
        <v>4.5</v>
      </c>
      <c r="H116" s="308">
        <f t="shared" si="7"/>
        <v>0.9</v>
      </c>
    </row>
    <row r="117" spans="1:8" ht="15.6" x14ac:dyDescent="0.3">
      <c r="A117" s="322" t="s">
        <v>30</v>
      </c>
      <c r="B117" s="123">
        <v>1</v>
      </c>
      <c r="C117" s="123">
        <v>1</v>
      </c>
      <c r="D117" s="123">
        <v>1</v>
      </c>
      <c r="E117" s="123">
        <v>1</v>
      </c>
      <c r="F117" s="123">
        <v>1</v>
      </c>
      <c r="G117" s="307">
        <f t="shared" si="6"/>
        <v>5</v>
      </c>
      <c r="H117" s="308">
        <f t="shared" si="7"/>
        <v>1</v>
      </c>
    </row>
    <row r="118" spans="1:8" ht="15.6" x14ac:dyDescent="0.3">
      <c r="A118" s="322" t="s">
        <v>31</v>
      </c>
      <c r="B118" s="123">
        <v>1</v>
      </c>
      <c r="C118" s="123">
        <v>1</v>
      </c>
      <c r="D118" s="123">
        <v>1</v>
      </c>
      <c r="E118" s="123">
        <v>1</v>
      </c>
      <c r="F118" s="123">
        <v>1</v>
      </c>
      <c r="G118" s="307">
        <f t="shared" si="6"/>
        <v>5</v>
      </c>
      <c r="H118" s="308">
        <f t="shared" si="7"/>
        <v>1</v>
      </c>
    </row>
    <row r="119" spans="1:8" ht="15.6" x14ac:dyDescent="0.3">
      <c r="A119" s="322" t="s">
        <v>32</v>
      </c>
      <c r="B119" s="123">
        <v>1</v>
      </c>
      <c r="C119" s="123">
        <v>1</v>
      </c>
      <c r="D119" s="123">
        <v>1</v>
      </c>
      <c r="E119" s="123">
        <v>1</v>
      </c>
      <c r="F119" s="123">
        <v>1</v>
      </c>
      <c r="G119" s="307">
        <f t="shared" si="6"/>
        <v>5</v>
      </c>
      <c r="H119" s="308">
        <f t="shared" si="7"/>
        <v>1</v>
      </c>
    </row>
    <row r="120" spans="1:8" ht="15.6" x14ac:dyDescent="0.3">
      <c r="A120" s="322" t="s">
        <v>33</v>
      </c>
      <c r="B120" s="123">
        <v>1</v>
      </c>
      <c r="C120" s="123">
        <v>1</v>
      </c>
      <c r="D120" s="123">
        <v>1</v>
      </c>
      <c r="E120" s="123">
        <v>1</v>
      </c>
      <c r="F120" s="123">
        <v>0</v>
      </c>
      <c r="G120" s="307">
        <f t="shared" si="6"/>
        <v>4</v>
      </c>
      <c r="H120" s="308">
        <f t="shared" si="7"/>
        <v>0.8</v>
      </c>
    </row>
    <row r="121" spans="1:8" ht="15.6" x14ac:dyDescent="0.3">
      <c r="A121" s="322" t="s">
        <v>292</v>
      </c>
      <c r="B121" s="123">
        <v>1</v>
      </c>
      <c r="C121" s="123">
        <v>1</v>
      </c>
      <c r="D121" s="123">
        <v>1</v>
      </c>
      <c r="E121" s="123">
        <v>1</v>
      </c>
      <c r="F121" s="123">
        <v>1</v>
      </c>
      <c r="G121" s="307">
        <f t="shared" si="6"/>
        <v>5</v>
      </c>
      <c r="H121" s="308">
        <f t="shared" si="7"/>
        <v>1</v>
      </c>
    </row>
    <row r="122" spans="1:8" ht="15.6" x14ac:dyDescent="0.3">
      <c r="A122" s="322" t="s">
        <v>34</v>
      </c>
      <c r="B122" s="123">
        <v>1</v>
      </c>
      <c r="C122" s="123">
        <v>1</v>
      </c>
      <c r="D122" s="123">
        <v>1</v>
      </c>
      <c r="E122" s="123">
        <v>1</v>
      </c>
      <c r="F122" s="123">
        <v>1</v>
      </c>
      <c r="G122" s="307">
        <f t="shared" si="6"/>
        <v>5</v>
      </c>
      <c r="H122" s="308">
        <f t="shared" si="7"/>
        <v>1</v>
      </c>
    </row>
    <row r="123" spans="1:8" ht="15.6" x14ac:dyDescent="0.3">
      <c r="A123" s="322" t="s">
        <v>35</v>
      </c>
      <c r="B123" s="123">
        <v>1</v>
      </c>
      <c r="C123" s="123">
        <v>1</v>
      </c>
      <c r="D123" s="123">
        <v>1</v>
      </c>
      <c r="E123" s="123">
        <v>1</v>
      </c>
      <c r="F123" s="123">
        <v>1</v>
      </c>
      <c r="G123" s="307">
        <f t="shared" si="6"/>
        <v>5</v>
      </c>
      <c r="H123" s="308">
        <f t="shared" si="7"/>
        <v>1</v>
      </c>
    </row>
    <row r="124" spans="1:8" ht="15.6" x14ac:dyDescent="0.3">
      <c r="A124" s="322" t="s">
        <v>293</v>
      </c>
      <c r="B124" s="123">
        <v>1</v>
      </c>
      <c r="C124" s="123">
        <v>1</v>
      </c>
      <c r="D124" s="123">
        <v>1</v>
      </c>
      <c r="E124" s="123">
        <v>1</v>
      </c>
      <c r="F124" s="123">
        <v>1</v>
      </c>
      <c r="G124" s="307">
        <f t="shared" si="6"/>
        <v>5</v>
      </c>
      <c r="H124" s="308">
        <f t="shared" si="7"/>
        <v>1</v>
      </c>
    </row>
    <row r="125" spans="1:8" ht="15.6" x14ac:dyDescent="0.3">
      <c r="A125" s="322" t="s">
        <v>294</v>
      </c>
      <c r="B125" s="123">
        <v>1</v>
      </c>
      <c r="C125" s="123">
        <v>1</v>
      </c>
      <c r="D125" s="123">
        <v>1</v>
      </c>
      <c r="E125" s="123">
        <v>1</v>
      </c>
      <c r="F125" s="123">
        <v>1</v>
      </c>
      <c r="G125" s="307">
        <f t="shared" si="6"/>
        <v>5</v>
      </c>
      <c r="H125" s="308">
        <f t="shared" si="7"/>
        <v>1</v>
      </c>
    </row>
    <row r="126" spans="1:8" ht="15.6" x14ac:dyDescent="0.3">
      <c r="A126" s="322" t="s">
        <v>36</v>
      </c>
      <c r="B126" s="123">
        <v>1</v>
      </c>
      <c r="C126" s="123">
        <v>1</v>
      </c>
      <c r="D126" s="123">
        <v>1</v>
      </c>
      <c r="E126" s="123">
        <v>1</v>
      </c>
      <c r="F126" s="123">
        <v>1</v>
      </c>
      <c r="G126" s="307">
        <f t="shared" si="6"/>
        <v>5</v>
      </c>
      <c r="H126" s="308">
        <f t="shared" si="7"/>
        <v>1</v>
      </c>
    </row>
    <row r="127" spans="1:8" ht="15.6" x14ac:dyDescent="0.3">
      <c r="A127" s="322" t="s">
        <v>37</v>
      </c>
      <c r="B127" s="123">
        <v>1</v>
      </c>
      <c r="C127" s="123">
        <v>1</v>
      </c>
      <c r="D127" s="123">
        <v>1</v>
      </c>
      <c r="E127" s="123">
        <v>1</v>
      </c>
      <c r="F127" s="123">
        <v>1</v>
      </c>
      <c r="G127" s="307">
        <f t="shared" si="6"/>
        <v>5</v>
      </c>
      <c r="H127" s="308">
        <f t="shared" si="7"/>
        <v>1</v>
      </c>
    </row>
  </sheetData>
  <mergeCells count="3">
    <mergeCell ref="H2:H3"/>
    <mergeCell ref="A1:H1"/>
    <mergeCell ref="G2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CFEE7-A243-4358-A807-8297D5CADA60}">
  <dimension ref="B2:I42"/>
  <sheetViews>
    <sheetView zoomScaleNormal="100" workbookViewId="0">
      <selection activeCell="I12" sqref="I12"/>
    </sheetView>
  </sheetViews>
  <sheetFormatPr defaultRowHeight="14.4" x14ac:dyDescent="0.3"/>
  <cols>
    <col min="3" max="3" width="42.5546875" customWidth="1"/>
    <col min="4" max="4" width="13.44140625" customWidth="1"/>
    <col min="5" max="5" width="13.33203125" style="374" customWidth="1"/>
    <col min="7" max="7" width="7.109375" customWidth="1"/>
    <col min="8" max="8" width="14.33203125" customWidth="1"/>
    <col min="9" max="9" width="22" customWidth="1"/>
  </cols>
  <sheetData>
    <row r="2" spans="2:9" ht="23.4" x14ac:dyDescent="0.45">
      <c r="B2" s="628" t="s">
        <v>510</v>
      </c>
      <c r="C2" s="628"/>
      <c r="D2" s="628"/>
      <c r="E2" s="628"/>
    </row>
    <row r="3" spans="2:9" s="30" customFormat="1" ht="89.25" customHeight="1" x14ac:dyDescent="0.3">
      <c r="B3" s="323" t="s">
        <v>346</v>
      </c>
      <c r="C3" s="324" t="s">
        <v>347</v>
      </c>
      <c r="D3" s="323" t="s">
        <v>467</v>
      </c>
      <c r="E3" s="325" t="s">
        <v>468</v>
      </c>
    </row>
    <row r="4" spans="2:9" ht="15.6" x14ac:dyDescent="0.3">
      <c r="B4" s="110">
        <v>1</v>
      </c>
      <c r="C4" s="369" t="s">
        <v>316</v>
      </c>
      <c r="D4" s="370">
        <f>'Country - Company Scores '!D86:H86</f>
        <v>4</v>
      </c>
      <c r="E4" s="375">
        <f>D4/COUNT('Country - Company Scores '!D85:H85)*10</f>
        <v>10</v>
      </c>
      <c r="G4" s="488"/>
      <c r="H4" s="489">
        <v>10</v>
      </c>
      <c r="I4" s="490" t="s">
        <v>356</v>
      </c>
    </row>
    <row r="5" spans="2:9" ht="15.6" x14ac:dyDescent="0.3">
      <c r="B5" s="110">
        <v>1</v>
      </c>
      <c r="C5" s="369" t="s">
        <v>321</v>
      </c>
      <c r="D5" s="370">
        <f>'Country - Company Scores '!D98:H98</f>
        <v>4</v>
      </c>
      <c r="E5" s="375">
        <f>D5/COUNT('Country - Company Scores '!D97:H97)*10</f>
        <v>10</v>
      </c>
      <c r="G5" s="491"/>
      <c r="H5" s="484" t="s">
        <v>359</v>
      </c>
      <c r="I5" s="490" t="s">
        <v>360</v>
      </c>
    </row>
    <row r="6" spans="2:9" ht="15.6" x14ac:dyDescent="0.3">
      <c r="B6" s="110">
        <v>1</v>
      </c>
      <c r="C6" s="369" t="s">
        <v>6</v>
      </c>
      <c r="D6" s="370">
        <f>'Country - Company Scores '!D228:H228</f>
        <v>4</v>
      </c>
      <c r="E6" s="375">
        <f>D6/COUNT('Country - Company Scores '!D227:H227)*10</f>
        <v>10</v>
      </c>
      <c r="G6" s="492"/>
      <c r="H6" s="484" t="s">
        <v>362</v>
      </c>
      <c r="I6" s="490" t="s">
        <v>363</v>
      </c>
    </row>
    <row r="7" spans="2:9" ht="15.6" x14ac:dyDescent="0.3">
      <c r="B7" s="110">
        <v>1</v>
      </c>
      <c r="C7" s="369" t="s">
        <v>283</v>
      </c>
      <c r="D7" s="370">
        <f>'Country - Company Scores '!D274:H274</f>
        <v>5</v>
      </c>
      <c r="E7" s="375">
        <f>D7/COUNT('Country - Company Scores '!D273:H273)*10</f>
        <v>10</v>
      </c>
      <c r="G7" s="493"/>
      <c r="H7" s="484" t="s">
        <v>365</v>
      </c>
      <c r="I7" s="490" t="s">
        <v>366</v>
      </c>
    </row>
    <row r="8" spans="2:9" ht="15.6" x14ac:dyDescent="0.3">
      <c r="B8" s="110">
        <v>1</v>
      </c>
      <c r="C8" s="371" t="s">
        <v>354</v>
      </c>
      <c r="D8" s="370">
        <f>'Country - Company Scores '!D286:H286</f>
        <v>5</v>
      </c>
      <c r="E8" s="375">
        <f>D8/COUNT('Country - Company Scores '!D285:H285)*10</f>
        <v>10</v>
      </c>
      <c r="G8" s="494"/>
      <c r="H8" s="484" t="s">
        <v>367</v>
      </c>
      <c r="I8" s="490" t="s">
        <v>368</v>
      </c>
    </row>
    <row r="9" spans="2:9" ht="15.6" x14ac:dyDescent="0.3">
      <c r="B9" s="110">
        <v>1</v>
      </c>
      <c r="C9" s="369" t="s">
        <v>563</v>
      </c>
      <c r="D9" s="370">
        <f>'Country - Company Scores '!D295:H295</f>
        <v>5</v>
      </c>
      <c r="E9" s="375">
        <f>D9/COUNT('Country - Company Scores '!D294:H294)*10</f>
        <v>10</v>
      </c>
      <c r="G9" s="495"/>
      <c r="H9" s="484" t="s">
        <v>369</v>
      </c>
      <c r="I9" s="490" t="s">
        <v>370</v>
      </c>
    </row>
    <row r="10" spans="2:9" ht="15.6" x14ac:dyDescent="0.3">
      <c r="B10" s="110">
        <v>1</v>
      </c>
      <c r="C10" s="369" t="s">
        <v>10</v>
      </c>
      <c r="D10" s="370">
        <f>'Country - Company Scores '!D304:H304</f>
        <v>5</v>
      </c>
      <c r="E10" s="375">
        <f>D10/COUNT('Country - Company Scores '!D303:H303)*10</f>
        <v>10</v>
      </c>
    </row>
    <row r="11" spans="2:9" ht="15.6" x14ac:dyDescent="0.3">
      <c r="B11" s="110">
        <v>1</v>
      </c>
      <c r="C11" s="369" t="s">
        <v>13</v>
      </c>
      <c r="D11" s="370">
        <f>'Country - Company Scores '!D323:H323</f>
        <v>4</v>
      </c>
      <c r="E11" s="375">
        <f>D11/COUNT('Country - Company Scores '!D322:H322)*10</f>
        <v>10</v>
      </c>
    </row>
    <row r="12" spans="2:9" ht="15.6" x14ac:dyDescent="0.3">
      <c r="B12" s="110">
        <v>9</v>
      </c>
      <c r="C12" s="369" t="s">
        <v>357</v>
      </c>
      <c r="D12" s="370">
        <f>'Country - Company Scores '!D145:H145</f>
        <v>3</v>
      </c>
      <c r="E12" s="375">
        <f>D12/COUNT('Country - Company Scores '!D144:H144)*10</f>
        <v>7.5</v>
      </c>
    </row>
    <row r="13" spans="2:9" ht="15.6" x14ac:dyDescent="0.3">
      <c r="B13" s="110">
        <v>9</v>
      </c>
      <c r="C13" s="369" t="s">
        <v>376</v>
      </c>
      <c r="D13" s="370">
        <f>'Country - Company Scores '!D405:H405</f>
        <v>3</v>
      </c>
      <c r="E13" s="375">
        <f>D13/COUNT('Country - Company Scores '!D404:H404)*10</f>
        <v>7.5</v>
      </c>
    </row>
    <row r="14" spans="2:9" ht="15.6" x14ac:dyDescent="0.3">
      <c r="B14" s="110">
        <v>11</v>
      </c>
      <c r="C14" s="369" t="s">
        <v>384</v>
      </c>
      <c r="D14" s="370">
        <f>'Country - Company Scores '!D218:H218</f>
        <v>2.125</v>
      </c>
      <c r="E14" s="375">
        <f>D14/COUNT('Country - Company Scores '!D217:H217)*10</f>
        <v>4.25</v>
      </c>
    </row>
    <row r="15" spans="2:9" ht="15.6" x14ac:dyDescent="0.3">
      <c r="B15" s="110">
        <v>12</v>
      </c>
      <c r="C15" s="369" t="s">
        <v>15</v>
      </c>
      <c r="D15" s="370">
        <f>'Country - Company Scores '!D342:H342</f>
        <v>1.5</v>
      </c>
      <c r="E15" s="375">
        <f>D15/COUNT('Country - Company Scores '!D341:H341)*10</f>
        <v>3.75</v>
      </c>
    </row>
    <row r="16" spans="2:9" ht="15.6" x14ac:dyDescent="0.3">
      <c r="B16" s="110">
        <v>13</v>
      </c>
      <c r="C16" s="369" t="s">
        <v>58</v>
      </c>
      <c r="D16" s="370">
        <f>'Country - Company Scores '!D157:H157</f>
        <v>1</v>
      </c>
      <c r="E16" s="375">
        <f>D16/COUNT('Country - Company Scores '!D156:H156)*10</f>
        <v>2.5</v>
      </c>
    </row>
    <row r="17" spans="2:5" ht="15.6" x14ac:dyDescent="0.3">
      <c r="B17" s="110">
        <v>13</v>
      </c>
      <c r="C17" s="369" t="s">
        <v>18</v>
      </c>
      <c r="D17" s="370">
        <f>'Country - Company Scores '!D396:H396</f>
        <v>1</v>
      </c>
      <c r="E17" s="375">
        <f>D17/COUNT('Country - Company Scores '!D395:H395)*10</f>
        <v>2.5</v>
      </c>
    </row>
    <row r="18" spans="2:5" ht="15.6" x14ac:dyDescent="0.3">
      <c r="B18" s="110">
        <v>13</v>
      </c>
      <c r="C18" s="369" t="s">
        <v>28</v>
      </c>
      <c r="D18" s="370">
        <f>'Country - Company Scores '!D434:H434</f>
        <v>1.25</v>
      </c>
      <c r="E18" s="375">
        <f>D18/COUNT('Country - Company Scores '!D433:H433)*10</f>
        <v>2.5</v>
      </c>
    </row>
    <row r="19" spans="2:5" ht="15.6" x14ac:dyDescent="0.3">
      <c r="B19" s="110">
        <v>16</v>
      </c>
      <c r="C19" s="369" t="s">
        <v>294</v>
      </c>
      <c r="D19" s="370">
        <f>'Country - Company Scores '!D444:H444</f>
        <v>0.5</v>
      </c>
      <c r="E19" s="375">
        <f>D19/COUNT('Country - Company Scores '!D443:H443)*10</f>
        <v>1.25</v>
      </c>
    </row>
    <row r="20" spans="2:5" ht="15.6" x14ac:dyDescent="0.3">
      <c r="B20" s="110">
        <v>17</v>
      </c>
      <c r="C20" s="369" t="s">
        <v>337</v>
      </c>
      <c r="D20" s="370">
        <f>'Country - Company Scores '!D20:H20</f>
        <v>0.5</v>
      </c>
      <c r="E20" s="375">
        <f>D20/COUNT('Country - Company Scores '!D19:H19)*10</f>
        <v>1</v>
      </c>
    </row>
    <row r="21" spans="2:5" ht="15.6" x14ac:dyDescent="0.3">
      <c r="B21" s="110">
        <v>17</v>
      </c>
      <c r="C21" s="369" t="s">
        <v>277</v>
      </c>
      <c r="D21" s="370">
        <f>'Country - Company Scores '!D241:H241</f>
        <v>0.4</v>
      </c>
      <c r="E21" s="375">
        <f>D21/COUNT('Country - Company Scores '!D240:H240)*10</f>
        <v>1</v>
      </c>
    </row>
    <row r="22" spans="2:5" ht="15.6" x14ac:dyDescent="0.3">
      <c r="B22" s="110">
        <v>19</v>
      </c>
      <c r="C22" s="369" t="s">
        <v>16</v>
      </c>
      <c r="D22" s="370">
        <f>'Country - Company Scores '!D370:H370</f>
        <v>0.35</v>
      </c>
      <c r="E22" s="375">
        <f>D22/COUNT('Country - Company Scores '!D369:H369)*10</f>
        <v>0.875</v>
      </c>
    </row>
    <row r="23" spans="2:5" ht="15.6" x14ac:dyDescent="0.3">
      <c r="B23" s="110">
        <v>20</v>
      </c>
      <c r="C23" s="369" t="s">
        <v>340</v>
      </c>
      <c r="D23" s="370">
        <f>'Country - Company Scores '!D37:H37</f>
        <v>0.33333333333333331</v>
      </c>
      <c r="E23" s="375">
        <f>D23/COUNT('Country - Company Scores '!D36:H36)*10</f>
        <v>0.83333333333333326</v>
      </c>
    </row>
    <row r="24" spans="2:5" ht="15.6" x14ac:dyDescent="0.3">
      <c r="B24" s="110">
        <v>21</v>
      </c>
      <c r="C24" s="371" t="s">
        <v>37</v>
      </c>
      <c r="D24" s="370">
        <f>'Country - Company Scores '!D455:H455</f>
        <v>0.33333333333333331</v>
      </c>
      <c r="E24" s="375">
        <f>D24/COUNT('Country - Company Scores '!D454:H454)*10</f>
        <v>0.66666666666666663</v>
      </c>
    </row>
    <row r="25" spans="2:5" ht="15.6" x14ac:dyDescent="0.3">
      <c r="B25" s="110">
        <v>22</v>
      </c>
      <c r="C25" s="369" t="s">
        <v>390</v>
      </c>
      <c r="D25" s="370">
        <f>'Country - Company Scores '!D61:H61</f>
        <v>0.16666666666666666</v>
      </c>
      <c r="E25" s="375">
        <f>D25/COUNT('Country - Company Scores '!D60:H60)*10</f>
        <v>0.41666666666666663</v>
      </c>
    </row>
    <row r="26" spans="2:5" ht="15.6" x14ac:dyDescent="0.3">
      <c r="B26" s="110">
        <v>23</v>
      </c>
      <c r="C26" s="369" t="s">
        <v>17</v>
      </c>
      <c r="D26" s="370">
        <f>'Country - Company Scores '!D386:H386</f>
        <v>0.125</v>
      </c>
      <c r="E26" s="375">
        <f>D26/COUNT('Country - Company Scores '!D385:H385)*10</f>
        <v>0.3125</v>
      </c>
    </row>
    <row r="27" spans="2:5" ht="15.6" x14ac:dyDescent="0.3">
      <c r="B27" s="110">
        <v>24</v>
      </c>
      <c r="C27" s="369" t="s">
        <v>3</v>
      </c>
      <c r="D27" s="370">
        <f>'Country - Company Scores '!D202:H202</f>
        <v>0.14285714285714285</v>
      </c>
      <c r="E27" s="375">
        <f>D27/COUNT('Country - Company Scores '!D201:H201)*10</f>
        <v>0.2857142857142857</v>
      </c>
    </row>
    <row r="28" spans="2:5" ht="15.6" x14ac:dyDescent="0.3">
      <c r="B28" s="110">
        <v>25</v>
      </c>
      <c r="C28" s="369" t="s">
        <v>324</v>
      </c>
      <c r="D28" s="370">
        <f>'Country - Company Scores '!D8:H8</f>
        <v>0</v>
      </c>
      <c r="E28" s="375">
        <f>D28/COUNT('Country - Company Scores '!D7:H7)*10</f>
        <v>0</v>
      </c>
    </row>
    <row r="29" spans="2:5" ht="15.6" x14ac:dyDescent="0.3">
      <c r="B29" s="110">
        <v>25</v>
      </c>
      <c r="C29" s="369" t="s">
        <v>46</v>
      </c>
      <c r="D29" s="370">
        <f>'Country - Company Scores '!D47:H47</f>
        <v>0</v>
      </c>
      <c r="E29" s="375">
        <f>D29/COUNT('Country - Company Scores '!D46:H46)*10</f>
        <v>0</v>
      </c>
    </row>
    <row r="30" spans="2:5" ht="15.6" x14ac:dyDescent="0.3">
      <c r="B30" s="110">
        <v>25</v>
      </c>
      <c r="C30" s="369" t="s">
        <v>391</v>
      </c>
      <c r="D30" s="370">
        <f>'Country - Company Scores '!D74:H74</f>
        <v>0</v>
      </c>
      <c r="E30" s="375">
        <f>D30/COUNT('Country - Company Scores '!D73:H73)*10</f>
        <v>0</v>
      </c>
    </row>
    <row r="31" spans="2:5" ht="15.6" x14ac:dyDescent="0.3">
      <c r="B31" s="110">
        <v>25</v>
      </c>
      <c r="C31" s="369" t="s">
        <v>382</v>
      </c>
      <c r="D31" s="370">
        <f>'Country - Company Scores '!D117:H117</f>
        <v>0</v>
      </c>
      <c r="E31" s="375">
        <f>D31/COUNT('Country - Company Scores '!D116:H116)*10</f>
        <v>0</v>
      </c>
    </row>
    <row r="32" spans="2:5" ht="15.6" x14ac:dyDescent="0.3">
      <c r="B32" s="110">
        <v>25</v>
      </c>
      <c r="C32" s="369" t="s">
        <v>302</v>
      </c>
      <c r="D32" s="370">
        <f>'Country - Company Scores '!D107:H107</f>
        <v>0</v>
      </c>
      <c r="E32" s="375">
        <f>D32/COUNT('Country - Company Scores '!D106:H106)*10</f>
        <v>0</v>
      </c>
    </row>
    <row r="33" spans="2:5" ht="15.6" x14ac:dyDescent="0.3">
      <c r="B33" s="110">
        <v>25</v>
      </c>
      <c r="C33" s="369" t="s">
        <v>298</v>
      </c>
      <c r="D33" s="370">
        <f>'Country - Company Scores '!D126:H126</f>
        <v>0</v>
      </c>
      <c r="E33" s="375">
        <f>D33/COUNT('Country - Company Scores '!D125:H125)*10</f>
        <v>0</v>
      </c>
    </row>
    <row r="34" spans="2:5" ht="15.6" x14ac:dyDescent="0.3">
      <c r="B34" s="110">
        <v>25</v>
      </c>
      <c r="C34" s="369" t="s">
        <v>272</v>
      </c>
      <c r="D34" s="370">
        <f>'Country - Company Scores '!D166:H166</f>
        <v>0</v>
      </c>
      <c r="E34" s="375">
        <f>D34/COUNT('Country - Company Scores '!D165:H165)*10</f>
        <v>0</v>
      </c>
    </row>
    <row r="35" spans="2:5" ht="15.6" x14ac:dyDescent="0.3">
      <c r="B35" s="110">
        <v>25</v>
      </c>
      <c r="C35" s="369" t="s">
        <v>373</v>
      </c>
      <c r="D35" s="370">
        <f>'Country - Company Scores '!D253:H253</f>
        <v>0</v>
      </c>
      <c r="E35" s="375">
        <f>D35/COUNT('Country - Company Scores '!D252:H252)*10</f>
        <v>0</v>
      </c>
    </row>
    <row r="36" spans="2:5" ht="15.6" x14ac:dyDescent="0.3">
      <c r="B36" s="110">
        <v>25</v>
      </c>
      <c r="C36" s="369" t="s">
        <v>278</v>
      </c>
      <c r="D36" s="370">
        <f>'Country - Company Scores '!D263:H263</f>
        <v>0</v>
      </c>
      <c r="E36" s="375">
        <f>D36/COUNT('Country - Company Scores '!D262:H262)*10</f>
        <v>0</v>
      </c>
    </row>
    <row r="37" spans="2:5" ht="15.6" x14ac:dyDescent="0.3">
      <c r="B37" s="110">
        <v>25</v>
      </c>
      <c r="C37" s="369" t="s">
        <v>334</v>
      </c>
      <c r="D37" s="370">
        <f>'Country - Company Scores '!D313:H313</f>
        <v>0</v>
      </c>
      <c r="E37" s="375">
        <f>D37/COUNT('Country - Company Scores '!D312:H312)*10</f>
        <v>0</v>
      </c>
    </row>
    <row r="38" spans="2:5" ht="15.6" x14ac:dyDescent="0.3">
      <c r="B38" s="110">
        <v>25</v>
      </c>
      <c r="C38" s="369" t="s">
        <v>335</v>
      </c>
      <c r="D38" s="370">
        <f>'Country - Company Scores '!D332:H332</f>
        <v>0</v>
      </c>
      <c r="E38" s="375">
        <f>D38/COUNT('Country - Company Scores '!D331:H331)*10</f>
        <v>0</v>
      </c>
    </row>
    <row r="39" spans="2:5" ht="15.6" x14ac:dyDescent="0.3">
      <c r="B39" s="110">
        <v>25</v>
      </c>
      <c r="C39" s="369" t="s">
        <v>537</v>
      </c>
      <c r="D39" s="370">
        <f>'Country - Company Scores '!D415:H415</f>
        <v>0</v>
      </c>
      <c r="E39" s="375">
        <f>D39/COUNT('Country - Company Scores '!D414:H414)*10</f>
        <v>0</v>
      </c>
    </row>
    <row r="40" spans="2:5" ht="15.6" x14ac:dyDescent="0.3">
      <c r="B40" s="110">
        <v>25</v>
      </c>
      <c r="C40" s="369" t="s">
        <v>415</v>
      </c>
      <c r="D40" s="370">
        <f>'Country - Company Scores '!D424:H424</f>
        <v>0</v>
      </c>
      <c r="E40" s="375">
        <f>D40/COUNT('Country - Company Scores '!D415:H415)*10</f>
        <v>0</v>
      </c>
    </row>
    <row r="41" spans="2:5" ht="15.6" x14ac:dyDescent="0.3">
      <c r="B41" s="110" t="s">
        <v>62</v>
      </c>
      <c r="C41" s="369" t="s">
        <v>389</v>
      </c>
      <c r="D41" s="372" t="str">
        <f>'Country - Company Scores '!D135:H135</f>
        <v>N/A</v>
      </c>
      <c r="E41" s="376" t="s">
        <v>62</v>
      </c>
    </row>
    <row r="42" spans="2:5" ht="18" x14ac:dyDescent="0.3">
      <c r="B42" s="331" t="s">
        <v>392</v>
      </c>
      <c r="C42" s="331"/>
      <c r="D42" s="471">
        <f>AVERAGE(D1:D41)</f>
        <v>1.3980051480051481</v>
      </c>
      <c r="E42" s="471">
        <f>AVERAGE(E1:E41)</f>
        <v>3.1659427284427286</v>
      </c>
    </row>
  </sheetData>
  <autoFilter ref="B3:E36" xr:uid="{5B1CFEE7-A243-4358-A807-8297D5CADA60}">
    <sortState xmlns:xlrd2="http://schemas.microsoft.com/office/spreadsheetml/2017/richdata2" ref="B4:E40">
      <sortCondition descending="1" ref="E3:E36"/>
    </sortState>
  </autoFilter>
  <mergeCells count="1">
    <mergeCell ref="B2:E2"/>
  </mergeCells>
  <conditionalFormatting sqref="E4:E41">
    <cfRule type="cellIs" dxfId="24" priority="1" operator="between">
      <formula>0</formula>
      <formula>1.99</formula>
    </cfRule>
    <cfRule type="cellIs" dxfId="23" priority="2" operator="between">
      <formula>2</formula>
      <formula>3.99</formula>
    </cfRule>
    <cfRule type="cellIs" dxfId="22" priority="3" operator="between">
      <formula>4</formula>
      <formula>5.99</formula>
    </cfRule>
    <cfRule type="cellIs" dxfId="21" priority="4" operator="between">
      <formula>6</formula>
      <formula>7.99</formula>
    </cfRule>
    <cfRule type="cellIs" dxfId="20" priority="5" operator="between">
      <formula>8</formula>
      <formula>9.99</formula>
    </cfRule>
    <cfRule type="cellIs" dxfId="19" priority="6" operator="equal">
      <formula>10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899E1-9BF0-4807-94A1-AFAB31CC32FD}">
  <dimension ref="A1:AO255"/>
  <sheetViews>
    <sheetView zoomScaleNormal="100" workbookViewId="0">
      <pane xSplit="3" ySplit="3" topLeftCell="D4" activePane="bottomRight" state="frozen"/>
      <selection activeCell="CY4" sqref="CY4:CY18"/>
      <selection pane="topRight" activeCell="CY4" sqref="CY4:CY18"/>
      <selection pane="bottomLeft" activeCell="CY4" sqref="CY4:CY18"/>
      <selection pane="bottomRight" activeCell="AO22" sqref="AO22"/>
    </sheetView>
  </sheetViews>
  <sheetFormatPr defaultRowHeight="14.4" x14ac:dyDescent="0.3"/>
  <cols>
    <col min="1" max="1" width="5.5546875" customWidth="1"/>
    <col min="2" max="2" width="35.109375" customWidth="1"/>
    <col min="3" max="3" width="8.88671875" customWidth="1"/>
    <col min="4" max="6" width="15.6640625" style="46" customWidth="1"/>
    <col min="7" max="41" width="15.6640625" customWidth="1"/>
  </cols>
  <sheetData>
    <row r="1" spans="1:41" ht="9.75" customHeight="1" thickBot="1" x14ac:dyDescent="0.35"/>
    <row r="2" spans="1:41" ht="63" thickBot="1" x14ac:dyDescent="0.35">
      <c r="A2" s="62" t="s">
        <v>0</v>
      </c>
      <c r="B2" s="601" t="s">
        <v>1</v>
      </c>
      <c r="C2" s="602"/>
      <c r="D2" s="345" t="s">
        <v>324</v>
      </c>
      <c r="E2" s="345" t="s">
        <v>301</v>
      </c>
      <c r="F2" s="345" t="s">
        <v>298</v>
      </c>
      <c r="G2" s="345" t="s">
        <v>272</v>
      </c>
      <c r="H2" s="345" t="s">
        <v>59</v>
      </c>
      <c r="I2" s="345" t="s">
        <v>10</v>
      </c>
      <c r="J2" s="345" t="s">
        <v>334</v>
      </c>
      <c r="K2" s="10" t="s">
        <v>335</v>
      </c>
      <c r="L2" s="345" t="s">
        <v>22</v>
      </c>
      <c r="M2" s="10" t="s">
        <v>415</v>
      </c>
      <c r="N2" s="10" t="s">
        <v>302</v>
      </c>
      <c r="O2" s="345" t="s">
        <v>46</v>
      </c>
      <c r="P2" s="345" t="s">
        <v>318</v>
      </c>
      <c r="Q2" s="345" t="s">
        <v>357</v>
      </c>
      <c r="R2" s="345" t="s">
        <v>6</v>
      </c>
      <c r="S2" s="345" t="s">
        <v>281</v>
      </c>
      <c r="T2" s="345" t="s">
        <v>13</v>
      </c>
      <c r="U2" s="10" t="s">
        <v>15</v>
      </c>
      <c r="V2" s="345" t="s">
        <v>18</v>
      </c>
      <c r="W2" s="10" t="s">
        <v>537</v>
      </c>
      <c r="X2" s="345" t="s">
        <v>28</v>
      </c>
      <c r="Y2" s="345" t="s">
        <v>294</v>
      </c>
      <c r="Z2" s="345" t="s">
        <v>283</v>
      </c>
      <c r="AA2" s="345" t="s">
        <v>37</v>
      </c>
      <c r="AB2" s="345" t="s">
        <v>337</v>
      </c>
      <c r="AC2" s="345" t="s">
        <v>316</v>
      </c>
      <c r="AD2" s="345" t="s">
        <v>321</v>
      </c>
      <c r="AE2" s="345" t="s">
        <v>303</v>
      </c>
      <c r="AF2" s="345" t="s">
        <v>7</v>
      </c>
      <c r="AG2" s="345" t="s">
        <v>9</v>
      </c>
      <c r="AH2" s="345" t="s">
        <v>322</v>
      </c>
      <c r="AI2" s="345" t="s">
        <v>277</v>
      </c>
      <c r="AJ2" s="345" t="s">
        <v>311</v>
      </c>
      <c r="AK2" s="345" t="s">
        <v>5</v>
      </c>
      <c r="AL2" s="345" t="s">
        <v>17</v>
      </c>
      <c r="AM2" s="345" t="s">
        <v>340</v>
      </c>
      <c r="AN2" s="345" t="s">
        <v>16</v>
      </c>
      <c r="AO2" s="299" t="s">
        <v>3</v>
      </c>
    </row>
    <row r="3" spans="1:41" ht="16.2" thickBot="1" x14ac:dyDescent="0.35">
      <c r="A3" s="603" t="s">
        <v>76</v>
      </c>
      <c r="B3" s="603"/>
      <c r="C3" s="603"/>
      <c r="D3" s="342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4"/>
    </row>
    <row r="4" spans="1:41" ht="31.8" thickBot="1" x14ac:dyDescent="0.35">
      <c r="A4" s="604" t="s">
        <v>77</v>
      </c>
      <c r="B4" s="604"/>
      <c r="C4" s="604"/>
      <c r="D4" s="66" t="s">
        <v>90</v>
      </c>
      <c r="E4" s="66" t="s">
        <v>78</v>
      </c>
      <c r="F4" s="66" t="s">
        <v>279</v>
      </c>
      <c r="G4" s="66" t="s">
        <v>79</v>
      </c>
      <c r="H4" s="66" t="s">
        <v>79</v>
      </c>
      <c r="I4" s="66" t="s">
        <v>333</v>
      </c>
      <c r="J4" s="66" t="s">
        <v>80</v>
      </c>
      <c r="K4" s="66" t="s">
        <v>92</v>
      </c>
      <c r="L4" s="66" t="s">
        <v>78</v>
      </c>
      <c r="M4" s="66" t="s">
        <v>307</v>
      </c>
      <c r="N4" s="66" t="s">
        <v>92</v>
      </c>
      <c r="O4" s="66" t="s">
        <v>92</v>
      </c>
      <c r="P4" s="66" t="s">
        <v>319</v>
      </c>
      <c r="Q4" s="34" t="s">
        <v>319</v>
      </c>
      <c r="R4" s="66" t="s">
        <v>319</v>
      </c>
      <c r="S4" s="66" t="s">
        <v>81</v>
      </c>
      <c r="T4" s="66" t="s">
        <v>78</v>
      </c>
      <c r="U4" s="66" t="s">
        <v>506</v>
      </c>
      <c r="V4" s="66" t="s">
        <v>78</v>
      </c>
      <c r="W4" s="66" t="s">
        <v>80</v>
      </c>
      <c r="X4" s="66" t="s">
        <v>312</v>
      </c>
      <c r="Y4" s="66" t="s">
        <v>295</v>
      </c>
      <c r="Z4" s="66" t="s">
        <v>82</v>
      </c>
      <c r="AA4" s="66" t="s">
        <v>295</v>
      </c>
      <c r="AB4" s="66" t="s">
        <v>79</v>
      </c>
      <c r="AC4" s="66" t="s">
        <v>81</v>
      </c>
      <c r="AD4" s="66" t="s">
        <v>81</v>
      </c>
      <c r="AE4" s="66" t="s">
        <v>304</v>
      </c>
      <c r="AF4" s="66" t="s">
        <v>78</v>
      </c>
      <c r="AG4" s="66" t="s">
        <v>80</v>
      </c>
      <c r="AH4" s="66" t="s">
        <v>79</v>
      </c>
      <c r="AI4" s="66" t="s">
        <v>279</v>
      </c>
      <c r="AJ4" s="66" t="s">
        <v>79</v>
      </c>
      <c r="AK4" s="66" t="s">
        <v>306</v>
      </c>
      <c r="AL4" s="66" t="s">
        <v>78</v>
      </c>
      <c r="AM4" s="66" t="s">
        <v>79</v>
      </c>
      <c r="AN4" s="66" t="s">
        <v>410</v>
      </c>
      <c r="AO4" s="66" t="s">
        <v>81</v>
      </c>
    </row>
    <row r="5" spans="1:41" ht="15.6" x14ac:dyDescent="0.3">
      <c r="A5" s="35">
        <v>22</v>
      </c>
      <c r="B5" s="570" t="s">
        <v>84</v>
      </c>
      <c r="C5" s="577"/>
      <c r="D5" s="210">
        <v>0</v>
      </c>
      <c r="E5" s="210" t="s">
        <v>62</v>
      </c>
      <c r="F5" s="210">
        <v>0</v>
      </c>
      <c r="G5" s="210">
        <v>0</v>
      </c>
      <c r="H5" s="282">
        <v>1</v>
      </c>
      <c r="I5" s="210">
        <v>1</v>
      </c>
      <c r="J5" s="84">
        <v>0</v>
      </c>
      <c r="K5" s="210">
        <v>0</v>
      </c>
      <c r="L5" s="210">
        <v>1</v>
      </c>
      <c r="M5" s="84">
        <v>0</v>
      </c>
      <c r="N5" s="210">
        <v>0</v>
      </c>
      <c r="O5" s="84">
        <v>0</v>
      </c>
      <c r="P5" s="210">
        <v>0</v>
      </c>
      <c r="Q5" s="210">
        <v>1</v>
      </c>
      <c r="R5" s="24">
        <v>1</v>
      </c>
      <c r="S5" s="84">
        <v>0</v>
      </c>
      <c r="T5" s="210">
        <v>1</v>
      </c>
      <c r="U5" s="84">
        <v>1</v>
      </c>
      <c r="V5" s="210">
        <v>1</v>
      </c>
      <c r="W5" s="24">
        <v>0</v>
      </c>
      <c r="X5" s="210">
        <v>0</v>
      </c>
      <c r="Y5" s="24">
        <v>1</v>
      </c>
      <c r="Z5" s="210">
        <v>1</v>
      </c>
      <c r="AA5" s="84">
        <v>0</v>
      </c>
      <c r="AB5" s="250">
        <v>0</v>
      </c>
      <c r="AC5" s="210">
        <v>1</v>
      </c>
      <c r="AD5" s="210">
        <v>1</v>
      </c>
      <c r="AE5" s="210">
        <v>1</v>
      </c>
      <c r="AF5" s="84">
        <v>0</v>
      </c>
      <c r="AG5" s="24">
        <v>1</v>
      </c>
      <c r="AH5" s="210">
        <v>0</v>
      </c>
      <c r="AI5" s="210">
        <v>0</v>
      </c>
      <c r="AJ5" s="210">
        <v>0</v>
      </c>
      <c r="AK5" s="210">
        <v>1</v>
      </c>
      <c r="AL5" s="210">
        <v>0</v>
      </c>
      <c r="AM5" s="210">
        <v>1</v>
      </c>
      <c r="AN5" s="210">
        <v>0</v>
      </c>
      <c r="AO5" s="210">
        <v>0</v>
      </c>
    </row>
    <row r="6" spans="1:41" ht="15.6" x14ac:dyDescent="0.3">
      <c r="A6" s="37">
        <v>23</v>
      </c>
      <c r="B6" s="572" t="s">
        <v>85</v>
      </c>
      <c r="C6" s="574"/>
      <c r="D6" s="219">
        <v>0</v>
      </c>
      <c r="E6" s="219" t="s">
        <v>62</v>
      </c>
      <c r="F6" s="219">
        <v>0</v>
      </c>
      <c r="G6" s="219">
        <v>0</v>
      </c>
      <c r="H6" s="283">
        <v>1</v>
      </c>
      <c r="I6" s="219">
        <v>1</v>
      </c>
      <c r="J6" s="84">
        <v>0</v>
      </c>
      <c r="K6" s="219">
        <v>0</v>
      </c>
      <c r="L6" s="214">
        <v>0</v>
      </c>
      <c r="M6" s="84">
        <v>0</v>
      </c>
      <c r="N6" s="219">
        <v>0</v>
      </c>
      <c r="O6" s="84">
        <v>0</v>
      </c>
      <c r="P6" s="219">
        <v>0</v>
      </c>
      <c r="Q6" s="219">
        <v>0</v>
      </c>
      <c r="R6" s="25">
        <v>1</v>
      </c>
      <c r="S6" s="84">
        <v>0</v>
      </c>
      <c r="T6" s="219">
        <v>1</v>
      </c>
      <c r="U6" s="84">
        <v>0</v>
      </c>
      <c r="V6" s="219">
        <v>0</v>
      </c>
      <c r="W6" s="25">
        <v>0</v>
      </c>
      <c r="X6" s="219">
        <v>0</v>
      </c>
      <c r="Y6" s="84">
        <v>0</v>
      </c>
      <c r="Z6" s="219">
        <v>1</v>
      </c>
      <c r="AA6" s="84">
        <v>0</v>
      </c>
      <c r="AB6" s="251">
        <v>0</v>
      </c>
      <c r="AC6" s="219">
        <v>1</v>
      </c>
      <c r="AD6" s="216">
        <v>1</v>
      </c>
      <c r="AE6" s="219">
        <v>0</v>
      </c>
      <c r="AF6" s="84">
        <v>0</v>
      </c>
      <c r="AG6" s="25">
        <v>1</v>
      </c>
      <c r="AH6" s="219">
        <v>0</v>
      </c>
      <c r="AI6" s="219">
        <v>0</v>
      </c>
      <c r="AJ6" s="219">
        <v>0</v>
      </c>
      <c r="AK6" s="219">
        <v>1</v>
      </c>
      <c r="AL6" s="219">
        <v>0</v>
      </c>
      <c r="AM6" s="219">
        <v>1</v>
      </c>
      <c r="AN6" s="219">
        <v>0</v>
      </c>
      <c r="AO6" s="219">
        <v>0</v>
      </c>
    </row>
    <row r="7" spans="1:41" ht="15.6" x14ac:dyDescent="0.3">
      <c r="A7" s="37">
        <v>24</v>
      </c>
      <c r="B7" s="572" t="s">
        <v>86</v>
      </c>
      <c r="C7" s="574"/>
      <c r="D7" s="219">
        <v>0</v>
      </c>
      <c r="E7" s="219" t="s">
        <v>62</v>
      </c>
      <c r="F7" s="219">
        <v>0</v>
      </c>
      <c r="G7" s="219">
        <v>0</v>
      </c>
      <c r="H7" s="283">
        <v>1</v>
      </c>
      <c r="I7" s="219">
        <v>1</v>
      </c>
      <c r="J7" s="84">
        <v>0</v>
      </c>
      <c r="K7" s="219">
        <v>0</v>
      </c>
      <c r="L7" s="210">
        <v>1</v>
      </c>
      <c r="M7" s="84">
        <v>0</v>
      </c>
      <c r="N7" s="219">
        <v>0</v>
      </c>
      <c r="O7" s="84">
        <v>0</v>
      </c>
      <c r="P7" s="219">
        <v>0</v>
      </c>
      <c r="Q7" s="219">
        <v>1</v>
      </c>
      <c r="R7" s="25">
        <v>1</v>
      </c>
      <c r="S7" s="84">
        <v>0</v>
      </c>
      <c r="T7" s="219">
        <v>1</v>
      </c>
      <c r="U7" s="84">
        <v>1</v>
      </c>
      <c r="V7" s="219">
        <v>0</v>
      </c>
      <c r="W7" s="25">
        <v>0</v>
      </c>
      <c r="X7" s="219">
        <v>0</v>
      </c>
      <c r="Y7" s="84">
        <v>0</v>
      </c>
      <c r="Z7" s="219">
        <v>1</v>
      </c>
      <c r="AA7" s="84">
        <v>0</v>
      </c>
      <c r="AB7" s="251">
        <v>0</v>
      </c>
      <c r="AC7" s="219">
        <v>1</v>
      </c>
      <c r="AD7" s="219">
        <v>1</v>
      </c>
      <c r="AE7" s="219">
        <v>0</v>
      </c>
      <c r="AF7" s="84">
        <v>0</v>
      </c>
      <c r="AG7" s="25">
        <v>1</v>
      </c>
      <c r="AH7" s="219">
        <v>0</v>
      </c>
      <c r="AI7" s="219">
        <v>0</v>
      </c>
      <c r="AJ7" s="219">
        <v>0</v>
      </c>
      <c r="AK7" s="219">
        <v>1</v>
      </c>
      <c r="AL7" s="219">
        <v>0</v>
      </c>
      <c r="AM7" s="219">
        <v>1</v>
      </c>
      <c r="AN7" s="219">
        <v>0</v>
      </c>
      <c r="AO7" s="219">
        <v>0</v>
      </c>
    </row>
    <row r="8" spans="1:41" ht="15.6" x14ac:dyDescent="0.3">
      <c r="A8" s="37">
        <v>25</v>
      </c>
      <c r="B8" s="572" t="s">
        <v>87</v>
      </c>
      <c r="C8" s="574"/>
      <c r="D8" s="219">
        <v>0</v>
      </c>
      <c r="E8" s="219" t="s">
        <v>62</v>
      </c>
      <c r="F8" s="219">
        <v>0</v>
      </c>
      <c r="G8" s="219">
        <v>0</v>
      </c>
      <c r="H8" s="283">
        <v>1</v>
      </c>
      <c r="I8" s="219">
        <v>1</v>
      </c>
      <c r="J8" s="84">
        <v>0</v>
      </c>
      <c r="K8" s="219">
        <v>0</v>
      </c>
      <c r="L8" s="219">
        <v>1</v>
      </c>
      <c r="M8" s="84">
        <v>0</v>
      </c>
      <c r="N8" s="219">
        <v>0</v>
      </c>
      <c r="O8" s="84">
        <v>0</v>
      </c>
      <c r="P8" s="219">
        <v>0</v>
      </c>
      <c r="Q8" s="219">
        <v>1</v>
      </c>
      <c r="R8" s="25">
        <v>1</v>
      </c>
      <c r="S8" s="219">
        <v>0</v>
      </c>
      <c r="T8" s="219">
        <v>1</v>
      </c>
      <c r="U8" s="84">
        <v>1</v>
      </c>
      <c r="V8" s="219">
        <v>0</v>
      </c>
      <c r="W8" s="25">
        <v>0</v>
      </c>
      <c r="X8" s="219">
        <v>0</v>
      </c>
      <c r="Y8" s="25">
        <v>0</v>
      </c>
      <c r="Z8" s="219">
        <v>1</v>
      </c>
      <c r="AA8" s="84">
        <v>0</v>
      </c>
      <c r="AB8" s="251">
        <v>0</v>
      </c>
      <c r="AC8" s="219">
        <v>1</v>
      </c>
      <c r="AD8" s="219">
        <v>1</v>
      </c>
      <c r="AE8" s="219">
        <v>0</v>
      </c>
      <c r="AF8" s="84">
        <v>0</v>
      </c>
      <c r="AG8" s="25">
        <v>1</v>
      </c>
      <c r="AH8" s="219">
        <v>0</v>
      </c>
      <c r="AI8" s="219">
        <v>0</v>
      </c>
      <c r="AJ8" s="219">
        <v>0</v>
      </c>
      <c r="AK8" s="219">
        <v>0</v>
      </c>
      <c r="AL8" s="219">
        <v>0</v>
      </c>
      <c r="AM8" s="219">
        <v>0</v>
      </c>
      <c r="AN8" s="219">
        <v>0</v>
      </c>
      <c r="AO8" s="219">
        <v>0</v>
      </c>
    </row>
    <row r="9" spans="1:41" ht="16.2" thickBot="1" x14ac:dyDescent="0.35">
      <c r="A9" s="38">
        <v>26</v>
      </c>
      <c r="B9" s="564" t="s">
        <v>88</v>
      </c>
      <c r="C9" s="575"/>
      <c r="D9" s="26" t="s">
        <v>62</v>
      </c>
      <c r="E9" s="211" t="s">
        <v>62</v>
      </c>
      <c r="F9" s="26" t="s">
        <v>62</v>
      </c>
      <c r="G9" s="26" t="s">
        <v>62</v>
      </c>
      <c r="H9" s="284">
        <v>1</v>
      </c>
      <c r="I9" s="211">
        <v>1</v>
      </c>
      <c r="J9" s="26" t="s">
        <v>62</v>
      </c>
      <c r="K9" s="211" t="s">
        <v>62</v>
      </c>
      <c r="L9" s="26" t="s">
        <v>62</v>
      </c>
      <c r="M9" s="26" t="s">
        <v>62</v>
      </c>
      <c r="N9" s="26" t="s">
        <v>62</v>
      </c>
      <c r="O9" s="79" t="s">
        <v>62</v>
      </c>
      <c r="P9" s="26" t="s">
        <v>62</v>
      </c>
      <c r="Q9" s="26" t="s">
        <v>62</v>
      </c>
      <c r="R9" s="26" t="s">
        <v>62</v>
      </c>
      <c r="S9" s="26" t="s">
        <v>62</v>
      </c>
      <c r="T9" s="26" t="s">
        <v>62</v>
      </c>
      <c r="U9" s="26" t="s">
        <v>62</v>
      </c>
      <c r="V9" s="26" t="s">
        <v>62</v>
      </c>
      <c r="W9" s="26" t="s">
        <v>62</v>
      </c>
      <c r="X9" s="26" t="s">
        <v>62</v>
      </c>
      <c r="Y9" s="26" t="s">
        <v>62</v>
      </c>
      <c r="Z9" s="211">
        <v>1</v>
      </c>
      <c r="AA9" s="71">
        <v>0.5</v>
      </c>
      <c r="AB9" s="252">
        <v>0.5</v>
      </c>
      <c r="AC9" s="26" t="s">
        <v>62</v>
      </c>
      <c r="AD9" s="26" t="s">
        <v>62</v>
      </c>
      <c r="AE9" s="26" t="s">
        <v>62</v>
      </c>
      <c r="AF9" s="26" t="s">
        <v>62</v>
      </c>
      <c r="AG9" s="71" t="s">
        <v>62</v>
      </c>
      <c r="AH9" s="26" t="s">
        <v>62</v>
      </c>
      <c r="AI9" s="26" t="s">
        <v>62</v>
      </c>
      <c r="AJ9" s="26" t="s">
        <v>62</v>
      </c>
      <c r="AK9" s="26" t="s">
        <v>62</v>
      </c>
      <c r="AL9" s="26" t="s">
        <v>62</v>
      </c>
      <c r="AM9" s="26" t="s">
        <v>62</v>
      </c>
      <c r="AN9" s="26" t="s">
        <v>62</v>
      </c>
      <c r="AO9" s="26" t="s">
        <v>62</v>
      </c>
    </row>
    <row r="10" spans="1:41" ht="16.2" thickBot="1" x14ac:dyDescent="0.35">
      <c r="A10" s="533" t="s">
        <v>44</v>
      </c>
      <c r="B10" s="533"/>
      <c r="C10" s="588"/>
      <c r="D10" s="64">
        <f t="shared" ref="D10:AH10" si="0">SUM(D5:D9)</f>
        <v>0</v>
      </c>
      <c r="E10" s="64" t="s">
        <v>62</v>
      </c>
      <c r="F10" s="64">
        <f>SUM(F5:F9)</f>
        <v>0</v>
      </c>
      <c r="G10" s="64">
        <f t="shared" si="0"/>
        <v>0</v>
      </c>
      <c r="H10" s="64">
        <f t="shared" ref="H10" si="1">SUM(H5:H9)</f>
        <v>5</v>
      </c>
      <c r="I10" s="64">
        <f t="shared" ref="I10:L10" si="2">SUM(I5:I9)</f>
        <v>5</v>
      </c>
      <c r="J10" s="64">
        <f t="shared" si="2"/>
        <v>0</v>
      </c>
      <c r="K10" s="64">
        <f>SUM(K5:K9)</f>
        <v>0</v>
      </c>
      <c r="L10" s="64">
        <f t="shared" si="2"/>
        <v>3</v>
      </c>
      <c r="M10" s="64">
        <f t="shared" ref="M10" si="3">SUM(M5:M9)</f>
        <v>0</v>
      </c>
      <c r="N10" s="64">
        <f t="shared" ref="N10" si="4">SUM(N5:N9)</f>
        <v>0</v>
      </c>
      <c r="O10" s="64">
        <f t="shared" ref="O10" si="5">SUM(O5:O9)</f>
        <v>0</v>
      </c>
      <c r="P10" s="64">
        <f>SUM(P5:P9)</f>
        <v>0</v>
      </c>
      <c r="Q10" s="2">
        <f t="shared" ref="Q10" si="6">SUM(Q5:Q9)</f>
        <v>3</v>
      </c>
      <c r="R10" s="64">
        <f t="shared" ref="R10" si="7">SUM(R5:R9)</f>
        <v>4</v>
      </c>
      <c r="S10" s="64">
        <f t="shared" si="0"/>
        <v>0</v>
      </c>
      <c r="T10" s="64">
        <f t="shared" ref="T10:AA10" si="8">SUM(T5:T9)</f>
        <v>4</v>
      </c>
      <c r="U10" s="64">
        <f>SUM(U5:U9)</f>
        <v>3</v>
      </c>
      <c r="V10" s="64">
        <f t="shared" si="8"/>
        <v>1</v>
      </c>
      <c r="W10" s="64">
        <f t="shared" si="8"/>
        <v>0</v>
      </c>
      <c r="X10" s="64">
        <f t="shared" si="8"/>
        <v>0</v>
      </c>
      <c r="Y10" s="64">
        <f>SUM(Y5:Y9)</f>
        <v>1</v>
      </c>
      <c r="Z10" s="64">
        <f>SUM(Z5:Z9)</f>
        <v>5</v>
      </c>
      <c r="AA10" s="64">
        <f t="shared" si="8"/>
        <v>0.5</v>
      </c>
      <c r="AB10" s="64">
        <f t="shared" ref="AB10:AG10" si="9">SUM(AB5:AB9)</f>
        <v>0.5</v>
      </c>
      <c r="AC10" s="64">
        <f t="shared" ref="AC10:AD10" si="10">SUM(AC5:AC9)</f>
        <v>4</v>
      </c>
      <c r="AD10" s="64">
        <f t="shared" si="10"/>
        <v>4</v>
      </c>
      <c r="AE10" s="64">
        <f>SUM(AE5:AE9)</f>
        <v>1</v>
      </c>
      <c r="AF10" s="64">
        <f>SUM(AF5:AF9)</f>
        <v>0</v>
      </c>
      <c r="AG10" s="64">
        <f t="shared" si="9"/>
        <v>4</v>
      </c>
      <c r="AH10" s="64">
        <f t="shared" si="0"/>
        <v>0</v>
      </c>
      <c r="AI10" s="64">
        <f>SUM(AI5:AI9)</f>
        <v>0</v>
      </c>
      <c r="AJ10" s="64">
        <f t="shared" ref="AJ10:AO10" si="11">SUM(AJ5:AJ9)</f>
        <v>0</v>
      </c>
      <c r="AK10" s="64">
        <f>SUM(AK5:AK9)</f>
        <v>3</v>
      </c>
      <c r="AL10" s="64">
        <f t="shared" si="11"/>
        <v>0</v>
      </c>
      <c r="AM10" s="64">
        <f t="shared" si="11"/>
        <v>3</v>
      </c>
      <c r="AN10" s="64">
        <f t="shared" si="11"/>
        <v>0</v>
      </c>
      <c r="AO10" s="64">
        <f t="shared" si="11"/>
        <v>0</v>
      </c>
    </row>
    <row r="11" spans="1:41" ht="16.2" thickBot="1" x14ac:dyDescent="0.35">
      <c r="A11" s="533" t="s">
        <v>45</v>
      </c>
      <c r="B11" s="533"/>
      <c r="C11" s="588"/>
      <c r="D11" s="65">
        <f t="shared" ref="D11:AH11" si="12">AVERAGE(D5:D9)</f>
        <v>0</v>
      </c>
      <c r="E11" s="65" t="s">
        <v>62</v>
      </c>
      <c r="F11" s="65">
        <f>AVERAGE(F5:F9)</f>
        <v>0</v>
      </c>
      <c r="G11" s="65">
        <f t="shared" si="12"/>
        <v>0</v>
      </c>
      <c r="H11" s="65">
        <f t="shared" ref="H11" si="13">AVERAGE(H5:H9)</f>
        <v>1</v>
      </c>
      <c r="I11" s="65">
        <f t="shared" ref="I11:L11" si="14">AVERAGE(I5:I9)</f>
        <v>1</v>
      </c>
      <c r="J11" s="65">
        <f t="shared" si="14"/>
        <v>0</v>
      </c>
      <c r="K11" s="65">
        <f>AVERAGE(K5:K9)</f>
        <v>0</v>
      </c>
      <c r="L11" s="65">
        <f t="shared" si="14"/>
        <v>0.75</v>
      </c>
      <c r="M11" s="65">
        <f t="shared" ref="M11" si="15">AVERAGE(M5:M9)</f>
        <v>0</v>
      </c>
      <c r="N11" s="65">
        <f t="shared" ref="N11" si="16">AVERAGE(N5:N9)</f>
        <v>0</v>
      </c>
      <c r="O11" s="65">
        <f t="shared" ref="O11" si="17">AVERAGE(O5:O9)</f>
        <v>0</v>
      </c>
      <c r="P11" s="65">
        <f>AVERAGE(P5:P9)</f>
        <v>0</v>
      </c>
      <c r="Q11" s="42">
        <f t="shared" ref="Q11" si="18">AVERAGE(Q5:Q9)</f>
        <v>0.75</v>
      </c>
      <c r="R11" s="65">
        <f t="shared" ref="R11" si="19">AVERAGE(R5:R9)</f>
        <v>1</v>
      </c>
      <c r="S11" s="65">
        <f t="shared" si="12"/>
        <v>0</v>
      </c>
      <c r="T11" s="65">
        <f t="shared" ref="T11:AA11" si="20">AVERAGE(T5:T9)</f>
        <v>1</v>
      </c>
      <c r="U11" s="65">
        <f>AVERAGE(U5:U9)</f>
        <v>0.75</v>
      </c>
      <c r="V11" s="65">
        <f t="shared" si="20"/>
        <v>0.25</v>
      </c>
      <c r="W11" s="65">
        <f t="shared" si="20"/>
        <v>0</v>
      </c>
      <c r="X11" s="65">
        <f t="shared" si="20"/>
        <v>0</v>
      </c>
      <c r="Y11" s="65">
        <f>AVERAGE(Y5:Y9)</f>
        <v>0.25</v>
      </c>
      <c r="Z11" s="65">
        <f>AVERAGE(Z5:Z9)</f>
        <v>1</v>
      </c>
      <c r="AA11" s="65">
        <f t="shared" si="20"/>
        <v>0.1</v>
      </c>
      <c r="AB11" s="65">
        <f t="shared" ref="AB11:AG11" si="21">AVERAGE(AB5:AB9)</f>
        <v>0.1</v>
      </c>
      <c r="AC11" s="65">
        <f t="shared" ref="AC11:AD11" si="22">AVERAGE(AC5:AC9)</f>
        <v>1</v>
      </c>
      <c r="AD11" s="65">
        <f t="shared" si="22"/>
        <v>1</v>
      </c>
      <c r="AE11" s="65">
        <f>AVERAGE(AE5:AE9)</f>
        <v>0.25</v>
      </c>
      <c r="AF11" s="65">
        <f>AVERAGE(AF5:AF9)</f>
        <v>0</v>
      </c>
      <c r="AG11" s="65">
        <f t="shared" si="21"/>
        <v>1</v>
      </c>
      <c r="AH11" s="65">
        <f t="shared" si="12"/>
        <v>0</v>
      </c>
      <c r="AI11" s="65">
        <f>AVERAGE(AI5:AI9)</f>
        <v>0</v>
      </c>
      <c r="AJ11" s="65">
        <f t="shared" ref="AJ11:AO11" si="23">AVERAGE(AJ5:AJ9)</f>
        <v>0</v>
      </c>
      <c r="AK11" s="65">
        <f>AVERAGE(AK5:AK9)</f>
        <v>0.75</v>
      </c>
      <c r="AL11" s="65">
        <f t="shared" ref="AL11" si="24">AVERAGE(AL5:AL9)</f>
        <v>0</v>
      </c>
      <c r="AM11" s="65">
        <f t="shared" si="23"/>
        <v>0.75</v>
      </c>
      <c r="AN11" s="65">
        <f t="shared" ref="AN11" si="25">AVERAGE(AN5:AN9)</f>
        <v>0</v>
      </c>
      <c r="AO11" s="65">
        <f t="shared" si="23"/>
        <v>0</v>
      </c>
    </row>
    <row r="12" spans="1:41" ht="15" thickBot="1" x14ac:dyDescent="0.35"/>
    <row r="13" spans="1:41" ht="31.8" thickBot="1" x14ac:dyDescent="0.35">
      <c r="A13" s="567" t="s">
        <v>89</v>
      </c>
      <c r="B13" s="568"/>
      <c r="C13" s="569"/>
      <c r="D13" s="47"/>
      <c r="E13" s="47"/>
      <c r="F13" s="47"/>
      <c r="G13" s="61"/>
      <c r="H13" s="61"/>
      <c r="I13" s="61"/>
      <c r="J13" s="61"/>
      <c r="K13" s="61"/>
      <c r="L13" s="61"/>
      <c r="M13" s="61"/>
      <c r="N13" s="61"/>
      <c r="O13" s="66" t="s">
        <v>78</v>
      </c>
      <c r="P13" s="34" t="s">
        <v>320</v>
      </c>
      <c r="Q13" s="34" t="s">
        <v>333</v>
      </c>
      <c r="R13" s="34" t="s">
        <v>306</v>
      </c>
      <c r="S13" s="34" t="s">
        <v>80</v>
      </c>
      <c r="T13" s="34" t="s">
        <v>296</v>
      </c>
      <c r="U13" s="66" t="s">
        <v>333</v>
      </c>
      <c r="V13" s="34" t="s">
        <v>312</v>
      </c>
      <c r="W13" s="34" t="s">
        <v>306</v>
      </c>
      <c r="X13" s="34" t="s">
        <v>80</v>
      </c>
      <c r="Y13" s="66" t="s">
        <v>542</v>
      </c>
      <c r="Z13" s="34" t="s">
        <v>78</v>
      </c>
      <c r="AA13" s="34" t="s">
        <v>332</v>
      </c>
      <c r="AB13" s="34" t="s">
        <v>80</v>
      </c>
      <c r="AC13" s="34" t="s">
        <v>308</v>
      </c>
      <c r="AD13" s="34" t="s">
        <v>308</v>
      </c>
      <c r="AE13" s="34" t="s">
        <v>305</v>
      </c>
      <c r="AF13" s="34" t="s">
        <v>332</v>
      </c>
      <c r="AG13" s="34" t="s">
        <v>312</v>
      </c>
      <c r="AH13" s="34" t="s">
        <v>312</v>
      </c>
      <c r="AI13" s="34" t="s">
        <v>83</v>
      </c>
      <c r="AJ13" s="34" t="s">
        <v>312</v>
      </c>
      <c r="AK13" s="34" t="s">
        <v>83</v>
      </c>
      <c r="AL13" s="34" t="s">
        <v>79</v>
      </c>
      <c r="AM13" s="34" t="s">
        <v>333</v>
      </c>
      <c r="AN13" s="34" t="s">
        <v>319</v>
      </c>
      <c r="AO13" s="34" t="s">
        <v>90</v>
      </c>
    </row>
    <row r="14" spans="1:41" ht="15.6" x14ac:dyDescent="0.3">
      <c r="A14" s="35">
        <v>22</v>
      </c>
      <c r="B14" s="570" t="s">
        <v>93</v>
      </c>
      <c r="C14" s="571"/>
      <c r="D14" s="48"/>
      <c r="E14" s="48"/>
      <c r="F14" s="48"/>
      <c r="G14" s="43"/>
      <c r="H14" s="43"/>
      <c r="I14" s="43"/>
      <c r="J14" s="43"/>
      <c r="K14" s="43"/>
      <c r="L14" s="43"/>
      <c r="M14" s="43"/>
      <c r="N14" s="43"/>
      <c r="O14" s="84">
        <v>0</v>
      </c>
      <c r="P14" s="210">
        <v>0</v>
      </c>
      <c r="Q14" s="210">
        <v>1</v>
      </c>
      <c r="R14" s="24">
        <v>1</v>
      </c>
      <c r="S14" s="210">
        <v>0</v>
      </c>
      <c r="T14" s="210">
        <v>1</v>
      </c>
      <c r="U14" s="84">
        <v>0</v>
      </c>
      <c r="V14" s="210">
        <v>1</v>
      </c>
      <c r="W14" s="24">
        <v>0</v>
      </c>
      <c r="X14" s="210">
        <v>1</v>
      </c>
      <c r="Y14" s="24" t="s">
        <v>62</v>
      </c>
      <c r="Z14" s="210">
        <v>1</v>
      </c>
      <c r="AA14" s="84">
        <v>0</v>
      </c>
      <c r="AB14" s="250">
        <v>0</v>
      </c>
      <c r="AC14" s="210">
        <v>1</v>
      </c>
      <c r="AD14" s="210">
        <v>1</v>
      </c>
      <c r="AE14" s="210">
        <v>1</v>
      </c>
      <c r="AF14" s="84">
        <v>0</v>
      </c>
      <c r="AG14" s="24">
        <v>1</v>
      </c>
      <c r="AH14" s="210">
        <v>0</v>
      </c>
      <c r="AI14" s="210">
        <v>0</v>
      </c>
      <c r="AJ14" s="210">
        <v>0</v>
      </c>
      <c r="AK14" s="210">
        <v>1</v>
      </c>
      <c r="AL14" s="210">
        <v>1</v>
      </c>
      <c r="AM14" s="210">
        <v>0</v>
      </c>
      <c r="AN14" s="210">
        <v>1</v>
      </c>
      <c r="AO14" s="210">
        <v>0</v>
      </c>
    </row>
    <row r="15" spans="1:41" ht="15.6" x14ac:dyDescent="0.3">
      <c r="A15" s="37">
        <v>23</v>
      </c>
      <c r="B15" s="572" t="s">
        <v>94</v>
      </c>
      <c r="C15" s="573"/>
      <c r="D15" s="48"/>
      <c r="E15" s="48"/>
      <c r="F15" s="48"/>
      <c r="G15" s="43"/>
      <c r="H15" s="43"/>
      <c r="I15" s="43"/>
      <c r="J15" s="43"/>
      <c r="K15" s="43"/>
      <c r="L15" s="43"/>
      <c r="M15" s="43"/>
      <c r="N15" s="43"/>
      <c r="O15" s="84">
        <v>0</v>
      </c>
      <c r="P15" s="219">
        <v>0</v>
      </c>
      <c r="Q15" s="219">
        <v>0</v>
      </c>
      <c r="R15" s="25">
        <v>1</v>
      </c>
      <c r="S15" s="219">
        <v>0</v>
      </c>
      <c r="T15" s="219">
        <v>1</v>
      </c>
      <c r="U15" s="84">
        <v>0</v>
      </c>
      <c r="V15" s="219">
        <v>0</v>
      </c>
      <c r="W15" s="25">
        <v>0</v>
      </c>
      <c r="X15" s="219">
        <v>1</v>
      </c>
      <c r="Y15" s="25" t="s">
        <v>62</v>
      </c>
      <c r="Z15" s="219">
        <v>1</v>
      </c>
      <c r="AA15" s="84">
        <v>0</v>
      </c>
      <c r="AB15" s="251">
        <v>0</v>
      </c>
      <c r="AC15" s="219">
        <v>1</v>
      </c>
      <c r="AD15" s="216">
        <v>1</v>
      </c>
      <c r="AE15" s="219">
        <v>0</v>
      </c>
      <c r="AF15" s="84">
        <v>0</v>
      </c>
      <c r="AG15" s="25">
        <v>1</v>
      </c>
      <c r="AH15" s="219">
        <v>0</v>
      </c>
      <c r="AI15" s="219">
        <v>0</v>
      </c>
      <c r="AJ15" s="219">
        <v>0</v>
      </c>
      <c r="AK15" s="219">
        <v>1</v>
      </c>
      <c r="AL15" s="219">
        <v>0</v>
      </c>
      <c r="AM15" s="219">
        <v>0</v>
      </c>
      <c r="AN15" s="219">
        <v>0</v>
      </c>
      <c r="AO15" s="219">
        <v>0</v>
      </c>
    </row>
    <row r="16" spans="1:41" ht="15.6" x14ac:dyDescent="0.3">
      <c r="A16" s="37">
        <v>24</v>
      </c>
      <c r="B16" s="572" t="s">
        <v>95</v>
      </c>
      <c r="C16" s="573"/>
      <c r="D16" s="48"/>
      <c r="E16" s="48"/>
      <c r="F16" s="48"/>
      <c r="G16" s="43"/>
      <c r="H16" s="43"/>
      <c r="I16" s="43"/>
      <c r="J16" s="43"/>
      <c r="K16" s="43"/>
      <c r="L16" s="43"/>
      <c r="M16" s="43"/>
      <c r="N16" s="43"/>
      <c r="O16" s="84">
        <v>0</v>
      </c>
      <c r="P16" s="219">
        <v>0</v>
      </c>
      <c r="Q16" s="219">
        <v>1</v>
      </c>
      <c r="R16" s="25">
        <v>1</v>
      </c>
      <c r="S16" s="219">
        <v>0</v>
      </c>
      <c r="T16" s="219">
        <v>1</v>
      </c>
      <c r="U16" s="84">
        <v>0</v>
      </c>
      <c r="V16" s="219">
        <v>0</v>
      </c>
      <c r="W16" s="25">
        <v>0</v>
      </c>
      <c r="X16" s="219">
        <v>0</v>
      </c>
      <c r="Y16" s="25" t="s">
        <v>62</v>
      </c>
      <c r="Z16" s="219">
        <v>1</v>
      </c>
      <c r="AA16" s="84">
        <v>0</v>
      </c>
      <c r="AB16" s="251">
        <v>0</v>
      </c>
      <c r="AC16" s="219">
        <v>1</v>
      </c>
      <c r="AD16" s="219">
        <v>1</v>
      </c>
      <c r="AE16" s="219">
        <v>0</v>
      </c>
      <c r="AF16" s="84">
        <v>0</v>
      </c>
      <c r="AG16" s="25">
        <v>1</v>
      </c>
      <c r="AH16" s="219">
        <v>0</v>
      </c>
      <c r="AI16" s="219">
        <v>0</v>
      </c>
      <c r="AJ16" s="219">
        <v>0</v>
      </c>
      <c r="AK16" s="219">
        <v>1</v>
      </c>
      <c r="AL16" s="219">
        <v>0</v>
      </c>
      <c r="AM16" s="219">
        <v>0</v>
      </c>
      <c r="AN16" s="219">
        <v>0</v>
      </c>
      <c r="AO16" s="219">
        <v>0</v>
      </c>
    </row>
    <row r="17" spans="1:41" ht="15.6" x14ac:dyDescent="0.3">
      <c r="A17" s="37">
        <v>25</v>
      </c>
      <c r="B17" s="572" t="s">
        <v>96</v>
      </c>
      <c r="C17" s="573"/>
      <c r="D17" s="48"/>
      <c r="E17" s="48"/>
      <c r="F17" s="48"/>
      <c r="G17" s="43"/>
      <c r="H17" s="43"/>
      <c r="I17" s="43"/>
      <c r="J17" s="43"/>
      <c r="K17" s="43"/>
      <c r="L17" s="43"/>
      <c r="M17" s="43"/>
      <c r="N17" s="43"/>
      <c r="O17" s="84">
        <v>0</v>
      </c>
      <c r="P17" s="219">
        <v>0</v>
      </c>
      <c r="Q17" s="219">
        <v>1</v>
      </c>
      <c r="R17" s="25">
        <v>1</v>
      </c>
      <c r="S17" s="219">
        <v>0</v>
      </c>
      <c r="T17" s="219">
        <v>1</v>
      </c>
      <c r="U17" s="84">
        <v>0</v>
      </c>
      <c r="V17" s="219">
        <v>0</v>
      </c>
      <c r="W17" s="25">
        <v>0</v>
      </c>
      <c r="X17" s="219">
        <v>0</v>
      </c>
      <c r="Y17" s="25" t="s">
        <v>62</v>
      </c>
      <c r="Z17" s="219">
        <v>1</v>
      </c>
      <c r="AA17" s="84">
        <v>0</v>
      </c>
      <c r="AB17" s="251">
        <v>0</v>
      </c>
      <c r="AC17" s="219">
        <v>1</v>
      </c>
      <c r="AD17" s="219">
        <v>1</v>
      </c>
      <c r="AE17" s="219">
        <v>0</v>
      </c>
      <c r="AF17" s="84">
        <v>0</v>
      </c>
      <c r="AG17" s="25">
        <v>1</v>
      </c>
      <c r="AH17" s="219">
        <v>0</v>
      </c>
      <c r="AI17" s="219">
        <v>0</v>
      </c>
      <c r="AJ17" s="219">
        <v>0</v>
      </c>
      <c r="AK17" s="219">
        <v>0</v>
      </c>
      <c r="AL17" s="219">
        <v>0</v>
      </c>
      <c r="AM17" s="219">
        <v>0</v>
      </c>
      <c r="AN17" s="219">
        <v>0</v>
      </c>
      <c r="AO17" s="219">
        <v>0</v>
      </c>
    </row>
    <row r="18" spans="1:41" ht="16.2" thickBot="1" x14ac:dyDescent="0.35">
      <c r="A18" s="38">
        <v>26</v>
      </c>
      <c r="B18" s="564" t="s">
        <v>97</v>
      </c>
      <c r="C18" s="565"/>
      <c r="D18" s="48"/>
      <c r="E18" s="48"/>
      <c r="F18" s="48"/>
      <c r="G18" s="43"/>
      <c r="H18" s="43"/>
      <c r="I18" s="43"/>
      <c r="J18" s="43"/>
      <c r="K18" s="43"/>
      <c r="L18" s="43"/>
      <c r="M18" s="43"/>
      <c r="N18" s="43"/>
      <c r="O18" s="79" t="s">
        <v>62</v>
      </c>
      <c r="P18" s="26" t="s">
        <v>62</v>
      </c>
      <c r="Q18" s="26" t="s">
        <v>62</v>
      </c>
      <c r="R18" s="26" t="s">
        <v>62</v>
      </c>
      <c r="S18" s="26" t="s">
        <v>62</v>
      </c>
      <c r="T18" s="26" t="s">
        <v>62</v>
      </c>
      <c r="U18" s="26" t="s">
        <v>62</v>
      </c>
      <c r="V18" s="26" t="s">
        <v>62</v>
      </c>
      <c r="W18" s="26" t="s">
        <v>62</v>
      </c>
      <c r="X18" s="26">
        <v>0.5</v>
      </c>
      <c r="Y18" s="26" t="s">
        <v>62</v>
      </c>
      <c r="Z18" s="211">
        <v>1</v>
      </c>
      <c r="AA18" s="71">
        <v>0.5</v>
      </c>
      <c r="AB18" s="252">
        <v>0.5</v>
      </c>
      <c r="AC18" s="26" t="s">
        <v>62</v>
      </c>
      <c r="AD18" s="26" t="s">
        <v>62</v>
      </c>
      <c r="AE18" s="26" t="s">
        <v>62</v>
      </c>
      <c r="AF18" s="26" t="s">
        <v>62</v>
      </c>
      <c r="AG18" s="71" t="s">
        <v>62</v>
      </c>
      <c r="AH18" s="26" t="s">
        <v>62</v>
      </c>
      <c r="AI18" s="26" t="s">
        <v>62</v>
      </c>
      <c r="AJ18" s="26" t="s">
        <v>62</v>
      </c>
      <c r="AK18" s="26" t="s">
        <v>62</v>
      </c>
      <c r="AL18" s="26" t="s">
        <v>62</v>
      </c>
      <c r="AM18" s="26" t="s">
        <v>62</v>
      </c>
      <c r="AN18" s="26" t="s">
        <v>62</v>
      </c>
      <c r="AO18" s="211">
        <v>0.5</v>
      </c>
    </row>
    <row r="19" spans="1:41" ht="16.2" thickBot="1" x14ac:dyDescent="0.35">
      <c r="A19" s="533" t="s">
        <v>44</v>
      </c>
      <c r="B19" s="533"/>
      <c r="C19" s="533"/>
      <c r="D19" s="47"/>
      <c r="E19" s="47"/>
      <c r="F19" s="47"/>
      <c r="G19" s="60"/>
      <c r="H19" s="60"/>
      <c r="I19" s="60"/>
      <c r="J19" s="60"/>
      <c r="K19" s="60"/>
      <c r="L19" s="60"/>
      <c r="M19" s="60"/>
      <c r="N19" s="60"/>
      <c r="O19" s="64">
        <f t="shared" ref="O19" si="26">SUM(O14:O18)</f>
        <v>0</v>
      </c>
      <c r="P19" s="2">
        <f>SUM(P14:P18)</f>
        <v>0</v>
      </c>
      <c r="Q19" s="10">
        <f t="shared" ref="Q19" si="27">SUM(Q14:Q18)</f>
        <v>3</v>
      </c>
      <c r="R19" s="2">
        <f t="shared" ref="R19" si="28">SUM(R14:R18)</f>
        <v>4</v>
      </c>
      <c r="S19" s="2">
        <f t="shared" ref="S19:AO19" si="29">SUM(S14:S18)</f>
        <v>0</v>
      </c>
      <c r="T19" s="2">
        <f t="shared" si="29"/>
        <v>4</v>
      </c>
      <c r="U19" s="64">
        <f>SUM(U14:U18)</f>
        <v>0</v>
      </c>
      <c r="V19" s="2">
        <f t="shared" ref="V19" si="30">SUM(V14:V18)</f>
        <v>1</v>
      </c>
      <c r="W19" s="2">
        <f>SUM(W14:W18)</f>
        <v>0</v>
      </c>
      <c r="X19" s="2">
        <f>SUM(X14:X18)</f>
        <v>2.5</v>
      </c>
      <c r="Y19" s="64" t="s">
        <v>62</v>
      </c>
      <c r="Z19" s="2">
        <f>SUM(Z14:Z18)</f>
        <v>5</v>
      </c>
      <c r="AA19" s="2">
        <f>SUM(AA14:AA18)</f>
        <v>0.5</v>
      </c>
      <c r="AB19" s="2">
        <f t="shared" ref="AB19:AG19" si="31">SUM(AB14:AB18)</f>
        <v>0.5</v>
      </c>
      <c r="AC19" s="2">
        <f>SUM(AC14:AC18)</f>
        <v>4</v>
      </c>
      <c r="AD19" s="2">
        <f>SUM(AD14:AD18)</f>
        <v>4</v>
      </c>
      <c r="AE19" s="2">
        <f>SUM(AE14:AE18)</f>
        <v>1</v>
      </c>
      <c r="AF19" s="2">
        <f>SUM(AF14:AF18)</f>
        <v>0</v>
      </c>
      <c r="AG19" s="2">
        <f t="shared" si="31"/>
        <v>4</v>
      </c>
      <c r="AH19" s="2">
        <f t="shared" si="29"/>
        <v>0</v>
      </c>
      <c r="AI19" s="2">
        <f t="shared" si="29"/>
        <v>0</v>
      </c>
      <c r="AJ19" s="2">
        <f t="shared" si="29"/>
        <v>0</v>
      </c>
      <c r="AK19" s="2">
        <f>SUM(AK14:AK18)</f>
        <v>3</v>
      </c>
      <c r="AL19" s="2">
        <f t="shared" ref="AL19" si="32">SUM(AL14:AL18)</f>
        <v>1</v>
      </c>
      <c r="AM19" s="2">
        <f t="shared" ref="AM19" si="33">SUM(AM14:AM18)</f>
        <v>0</v>
      </c>
      <c r="AN19" s="2">
        <f t="shared" ref="AN19" si="34">SUM(AN14:AN18)</f>
        <v>1</v>
      </c>
      <c r="AO19" s="2">
        <f t="shared" si="29"/>
        <v>0.5</v>
      </c>
    </row>
    <row r="20" spans="1:41" ht="16.2" thickBot="1" x14ac:dyDescent="0.35">
      <c r="A20" s="533" t="s">
        <v>45</v>
      </c>
      <c r="B20" s="533"/>
      <c r="C20" s="533"/>
      <c r="D20" s="49"/>
      <c r="E20" s="49"/>
      <c r="F20" s="49"/>
      <c r="G20" s="44"/>
      <c r="H20" s="44"/>
      <c r="I20" s="44"/>
      <c r="J20" s="44"/>
      <c r="K20" s="44"/>
      <c r="L20" s="44"/>
      <c r="M20" s="44"/>
      <c r="N20" s="44"/>
      <c r="O20" s="65">
        <f t="shared" ref="O20" si="35">AVERAGE(O14:O18)</f>
        <v>0</v>
      </c>
      <c r="P20" s="42">
        <f t="shared" ref="P20" si="36">AVERAGE(P14:P18)</f>
        <v>0</v>
      </c>
      <c r="Q20" s="41">
        <f t="shared" ref="Q20" si="37">AVERAGE(Q14:Q18)</f>
        <v>0.75</v>
      </c>
      <c r="R20" s="42">
        <f t="shared" ref="R20" si="38">AVERAGE(R14:R18)</f>
        <v>1</v>
      </c>
      <c r="S20" s="42">
        <f t="shared" ref="S20:AO20" si="39">AVERAGE(S14:S18)</f>
        <v>0</v>
      </c>
      <c r="T20" s="42">
        <f t="shared" si="39"/>
        <v>1</v>
      </c>
      <c r="U20" s="65">
        <f>AVERAGE(U14:U18)</f>
        <v>0</v>
      </c>
      <c r="V20" s="42">
        <f t="shared" ref="V20" si="40">AVERAGE(V14:V18)</f>
        <v>0.25</v>
      </c>
      <c r="W20" s="81">
        <f>AVERAGE(W14:W18)</f>
        <v>0</v>
      </c>
      <c r="X20" s="81">
        <f>AVERAGE(X14:X18)</f>
        <v>0.5</v>
      </c>
      <c r="Y20" s="65" t="s">
        <v>62</v>
      </c>
      <c r="Z20" s="42">
        <f>AVERAGE(Z14:Z18)</f>
        <v>1</v>
      </c>
      <c r="AA20" s="81">
        <f>AVERAGE(AA14:AA18)</f>
        <v>0.1</v>
      </c>
      <c r="AB20" s="42">
        <f t="shared" ref="AB20:AG20" si="41">AVERAGE(AB14:AB18)</f>
        <v>0.1</v>
      </c>
      <c r="AC20" s="42">
        <f t="shared" ref="AC20:AD20" si="42">AVERAGE(AC14:AC18)</f>
        <v>1</v>
      </c>
      <c r="AD20" s="42">
        <f t="shared" si="42"/>
        <v>1</v>
      </c>
      <c r="AE20" s="42">
        <f>AVERAGE(AE14:AE18)</f>
        <v>0.25</v>
      </c>
      <c r="AF20" s="42">
        <f>AVERAGE(AF14:AF18)</f>
        <v>0</v>
      </c>
      <c r="AG20" s="42">
        <f t="shared" si="41"/>
        <v>1</v>
      </c>
      <c r="AH20" s="42">
        <f t="shared" ref="AH20" si="43">AVERAGE(AH14:AH18)</f>
        <v>0</v>
      </c>
      <c r="AI20" s="42">
        <f t="shared" si="39"/>
        <v>0</v>
      </c>
      <c r="AJ20" s="42">
        <f t="shared" si="39"/>
        <v>0</v>
      </c>
      <c r="AK20" s="42">
        <f>AVERAGE(AK14:AK18)</f>
        <v>0.75</v>
      </c>
      <c r="AL20" s="42">
        <f t="shared" ref="AL20" si="44">AVERAGE(AL14:AL18)</f>
        <v>0.25</v>
      </c>
      <c r="AM20" s="42">
        <f t="shared" ref="AM20" si="45">AVERAGE(AM14:AM18)</f>
        <v>0</v>
      </c>
      <c r="AN20" s="42">
        <f t="shared" ref="AN20" si="46">AVERAGE(AN14:AN18)</f>
        <v>0.25</v>
      </c>
      <c r="AO20" s="42">
        <f t="shared" si="39"/>
        <v>0.1</v>
      </c>
    </row>
    <row r="21" spans="1:41" ht="15" thickBot="1" x14ac:dyDescent="0.35">
      <c r="E21"/>
      <c r="F21"/>
    </row>
    <row r="22" spans="1:41" ht="31.8" thickBot="1" x14ac:dyDescent="0.35">
      <c r="A22" s="594" t="s">
        <v>98</v>
      </c>
      <c r="B22" s="595"/>
      <c r="C22" s="596"/>
      <c r="D22" s="47"/>
      <c r="E22" s="47"/>
      <c r="F22" s="47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34" t="s">
        <v>91</v>
      </c>
      <c r="AA22" s="34" t="s">
        <v>547</v>
      </c>
      <c r="AB22" s="34" t="s">
        <v>338</v>
      </c>
      <c r="AC22" s="34" t="s">
        <v>317</v>
      </c>
      <c r="AD22" s="34" t="s">
        <v>317</v>
      </c>
      <c r="AE22" s="66" t="s">
        <v>543</v>
      </c>
      <c r="AF22" s="34" t="s">
        <v>80</v>
      </c>
      <c r="AG22" s="34" t="s">
        <v>319</v>
      </c>
      <c r="AH22" s="34" t="s">
        <v>313</v>
      </c>
      <c r="AI22" s="34" t="s">
        <v>90</v>
      </c>
      <c r="AJ22" s="34" t="s">
        <v>81</v>
      </c>
      <c r="AK22" s="34" t="s">
        <v>307</v>
      </c>
      <c r="AL22" s="34" t="s">
        <v>342</v>
      </c>
      <c r="AM22" s="34" t="s">
        <v>341</v>
      </c>
      <c r="AN22" s="34" t="s">
        <v>402</v>
      </c>
      <c r="AO22" s="34" t="s">
        <v>483</v>
      </c>
    </row>
    <row r="23" spans="1:41" ht="15.6" x14ac:dyDescent="0.3">
      <c r="A23" s="35">
        <v>22</v>
      </c>
      <c r="B23" s="597" t="s">
        <v>99</v>
      </c>
      <c r="C23" s="598"/>
      <c r="D23" s="48"/>
      <c r="E23" s="48"/>
      <c r="F23" s="4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210">
        <v>1</v>
      </c>
      <c r="AA23" s="24">
        <v>0</v>
      </c>
      <c r="AB23" s="250">
        <v>0</v>
      </c>
      <c r="AC23" s="24">
        <v>1</v>
      </c>
      <c r="AD23" s="210">
        <v>1</v>
      </c>
      <c r="AE23" s="210">
        <v>1</v>
      </c>
      <c r="AF23" s="84">
        <v>0</v>
      </c>
      <c r="AG23" s="24">
        <v>1</v>
      </c>
      <c r="AH23" s="210">
        <v>0</v>
      </c>
      <c r="AI23" s="210">
        <v>0</v>
      </c>
      <c r="AJ23" s="210">
        <v>0</v>
      </c>
      <c r="AK23" s="210">
        <v>1</v>
      </c>
      <c r="AL23" s="210">
        <v>0</v>
      </c>
      <c r="AM23" s="210">
        <v>0</v>
      </c>
      <c r="AN23" s="210">
        <v>1</v>
      </c>
      <c r="AO23" s="210">
        <v>0</v>
      </c>
    </row>
    <row r="24" spans="1:41" ht="15.6" x14ac:dyDescent="0.3">
      <c r="A24" s="37">
        <v>23</v>
      </c>
      <c r="B24" s="574" t="s">
        <v>100</v>
      </c>
      <c r="C24" s="586"/>
      <c r="D24" s="48"/>
      <c r="E24" s="48"/>
      <c r="F24" s="4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219">
        <v>1</v>
      </c>
      <c r="AA24" s="25">
        <v>0</v>
      </c>
      <c r="AB24" s="251">
        <v>0</v>
      </c>
      <c r="AC24" s="25">
        <v>1</v>
      </c>
      <c r="AD24" s="219">
        <v>1</v>
      </c>
      <c r="AE24" s="219">
        <v>0</v>
      </c>
      <c r="AF24" s="84">
        <v>0</v>
      </c>
      <c r="AG24" s="25">
        <v>1</v>
      </c>
      <c r="AH24" s="219">
        <v>0</v>
      </c>
      <c r="AI24" s="219">
        <v>0</v>
      </c>
      <c r="AJ24" s="219">
        <v>0</v>
      </c>
      <c r="AK24" s="219">
        <v>1</v>
      </c>
      <c r="AL24" s="219">
        <v>0</v>
      </c>
      <c r="AM24" s="219">
        <v>0</v>
      </c>
      <c r="AN24" s="219">
        <v>0</v>
      </c>
      <c r="AO24" s="219">
        <v>0</v>
      </c>
    </row>
    <row r="25" spans="1:41" ht="15.6" x14ac:dyDescent="0.3">
      <c r="A25" s="37">
        <v>24</v>
      </c>
      <c r="B25" s="574" t="s">
        <v>101</v>
      </c>
      <c r="C25" s="586"/>
      <c r="D25" s="48"/>
      <c r="E25" s="48"/>
      <c r="F25" s="4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219">
        <v>1</v>
      </c>
      <c r="AA25" s="25">
        <v>0</v>
      </c>
      <c r="AB25" s="251">
        <v>0</v>
      </c>
      <c r="AC25" s="25">
        <v>1</v>
      </c>
      <c r="AD25" s="219">
        <v>1</v>
      </c>
      <c r="AE25" s="219">
        <v>0</v>
      </c>
      <c r="AF25" s="84">
        <v>0</v>
      </c>
      <c r="AG25" s="25">
        <v>1</v>
      </c>
      <c r="AH25" s="219">
        <v>0</v>
      </c>
      <c r="AI25" s="219">
        <v>0</v>
      </c>
      <c r="AJ25" s="219">
        <v>0</v>
      </c>
      <c r="AK25" s="219">
        <v>1</v>
      </c>
      <c r="AL25" s="219">
        <v>0</v>
      </c>
      <c r="AM25" s="219">
        <v>0</v>
      </c>
      <c r="AN25" s="219">
        <v>0</v>
      </c>
      <c r="AO25" s="219">
        <v>0</v>
      </c>
    </row>
    <row r="26" spans="1:41" ht="15.6" x14ac:dyDescent="0.3">
      <c r="A26" s="37">
        <v>25</v>
      </c>
      <c r="B26" s="574" t="s">
        <v>102</v>
      </c>
      <c r="C26" s="586"/>
      <c r="D26" s="48"/>
      <c r="E26" s="48"/>
      <c r="F26" s="4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219">
        <v>1</v>
      </c>
      <c r="AA26" s="25">
        <v>0</v>
      </c>
      <c r="AB26" s="251">
        <v>1</v>
      </c>
      <c r="AC26" s="25">
        <v>1</v>
      </c>
      <c r="AD26" s="219">
        <v>1</v>
      </c>
      <c r="AE26" s="219">
        <v>0</v>
      </c>
      <c r="AF26" s="84">
        <v>0</v>
      </c>
      <c r="AG26" s="25">
        <v>1</v>
      </c>
      <c r="AH26" s="219">
        <v>0</v>
      </c>
      <c r="AI26" s="219">
        <v>0</v>
      </c>
      <c r="AJ26" s="219">
        <v>0</v>
      </c>
      <c r="AK26" s="219">
        <v>0</v>
      </c>
      <c r="AL26" s="219">
        <v>0</v>
      </c>
      <c r="AM26" s="219">
        <v>0</v>
      </c>
      <c r="AN26" s="219">
        <v>0</v>
      </c>
      <c r="AO26" s="219">
        <v>0</v>
      </c>
    </row>
    <row r="27" spans="1:41" ht="16.2" thickBot="1" x14ac:dyDescent="0.35">
      <c r="A27" s="38">
        <v>26</v>
      </c>
      <c r="B27" s="599" t="s">
        <v>103</v>
      </c>
      <c r="C27" s="600"/>
      <c r="D27" s="48"/>
      <c r="E27" s="48"/>
      <c r="F27" s="4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211">
        <v>1</v>
      </c>
      <c r="AA27" s="71" t="s">
        <v>62</v>
      </c>
      <c r="AB27" s="252" t="s">
        <v>62</v>
      </c>
      <c r="AC27" s="26" t="s">
        <v>62</v>
      </c>
      <c r="AD27" s="26" t="s">
        <v>62</v>
      </c>
      <c r="AE27" s="26" t="s">
        <v>62</v>
      </c>
      <c r="AF27" s="26" t="s">
        <v>62</v>
      </c>
      <c r="AG27" s="71">
        <v>1</v>
      </c>
      <c r="AH27" s="26" t="s">
        <v>62</v>
      </c>
      <c r="AI27" s="26" t="s">
        <v>62</v>
      </c>
      <c r="AJ27" s="26" t="s">
        <v>62</v>
      </c>
      <c r="AK27" s="26" t="s">
        <v>62</v>
      </c>
      <c r="AL27" s="26" t="s">
        <v>62</v>
      </c>
      <c r="AM27" s="26" t="s">
        <v>62</v>
      </c>
      <c r="AN27" s="26" t="s">
        <v>62</v>
      </c>
      <c r="AO27" s="26" t="s">
        <v>62</v>
      </c>
    </row>
    <row r="28" spans="1:41" ht="16.2" thickBot="1" x14ac:dyDescent="0.35">
      <c r="A28" s="588" t="s">
        <v>44</v>
      </c>
      <c r="B28" s="589"/>
      <c r="C28" s="590"/>
      <c r="D28" s="47"/>
      <c r="E28" s="47"/>
      <c r="F28" s="47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10">
        <f>SUM(Z23:Z27)</f>
        <v>5</v>
      </c>
      <c r="AA28" s="2">
        <f>SUM(AA23:AA27)</f>
        <v>0</v>
      </c>
      <c r="AB28" s="10">
        <f t="shared" ref="AB28:AG28" si="47">SUM(AB23:AB27)</f>
        <v>1</v>
      </c>
      <c r="AC28" s="10">
        <f>SUM(AC23:AC27)</f>
        <v>4</v>
      </c>
      <c r="AD28" s="10">
        <f>SUM(AD23:AD27)</f>
        <v>4</v>
      </c>
      <c r="AE28" s="64">
        <f t="shared" ref="AE28" si="48">SUM(AE23:AE27)</f>
        <v>1</v>
      </c>
      <c r="AF28" s="10">
        <f>SUM(AF23:AF27)</f>
        <v>0</v>
      </c>
      <c r="AG28" s="10">
        <f t="shared" si="47"/>
        <v>5</v>
      </c>
      <c r="AH28" s="10">
        <f t="shared" ref="AH28:AI28" si="49">SUM(AH23:AH27)</f>
        <v>0</v>
      </c>
      <c r="AI28" s="10">
        <f t="shared" si="49"/>
        <v>0</v>
      </c>
      <c r="AJ28" s="10">
        <f t="shared" ref="AJ28:AO28" si="50">SUM(AJ23:AJ27)</f>
        <v>0</v>
      </c>
      <c r="AK28" s="10">
        <f>SUM(AK23:AK27)</f>
        <v>3</v>
      </c>
      <c r="AL28" s="10">
        <f t="shared" si="50"/>
        <v>0</v>
      </c>
      <c r="AM28" s="10">
        <f t="shared" ref="AM28" si="51">SUM(AM23:AM27)</f>
        <v>0</v>
      </c>
      <c r="AN28" s="10">
        <f t="shared" ref="AN28" si="52">SUM(AN23:AN27)</f>
        <v>1</v>
      </c>
      <c r="AO28" s="10">
        <f t="shared" si="50"/>
        <v>0</v>
      </c>
    </row>
    <row r="29" spans="1:41" ht="16.2" thickBot="1" x14ac:dyDescent="0.35">
      <c r="A29" s="588" t="s">
        <v>45</v>
      </c>
      <c r="B29" s="589"/>
      <c r="C29" s="590"/>
      <c r="D29" s="49"/>
      <c r="E29" s="49"/>
      <c r="F29" s="49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1">
        <f>AVERAGE(Z23:Z27)</f>
        <v>1</v>
      </c>
      <c r="AA29" s="81">
        <f>AVERAGE(AA23:AA27)</f>
        <v>0</v>
      </c>
      <c r="AB29" s="41">
        <f t="shared" ref="AB29:AG29" si="53">AVERAGE(AB23:AB27)</f>
        <v>0.25</v>
      </c>
      <c r="AC29" s="41">
        <f>AVERAGE(AC23:AC27)</f>
        <v>1</v>
      </c>
      <c r="AD29" s="41">
        <f>AVERAGE(AD23:AD27)</f>
        <v>1</v>
      </c>
      <c r="AE29" s="65">
        <f t="shared" ref="AE29" si="54">AVERAGE(AE23:AE27)</f>
        <v>0.25</v>
      </c>
      <c r="AF29" s="41">
        <f>AVERAGE(AF23:AF27)</f>
        <v>0</v>
      </c>
      <c r="AG29" s="41">
        <f t="shared" si="53"/>
        <v>1</v>
      </c>
      <c r="AH29" s="41">
        <f t="shared" ref="AH29:AI29" si="55">AVERAGE(AH23:AH27)</f>
        <v>0</v>
      </c>
      <c r="AI29" s="41">
        <f t="shared" si="55"/>
        <v>0</v>
      </c>
      <c r="AJ29" s="41">
        <f t="shared" ref="AJ29:AO29" si="56">AVERAGE(AJ23:AJ27)</f>
        <v>0</v>
      </c>
      <c r="AK29" s="41">
        <f>AVERAGE(AK23:AK27)</f>
        <v>0.75</v>
      </c>
      <c r="AL29" s="41">
        <f t="shared" si="56"/>
        <v>0</v>
      </c>
      <c r="AM29" s="41">
        <f t="shared" ref="AM29" si="57">AVERAGE(AM23:AM27)</f>
        <v>0</v>
      </c>
      <c r="AN29" s="41">
        <f t="shared" ref="AN29" si="58">AVERAGE(AN23:AN27)</f>
        <v>0.25</v>
      </c>
      <c r="AO29" s="41">
        <f t="shared" si="56"/>
        <v>0</v>
      </c>
    </row>
    <row r="30" spans="1:41" ht="15" thickBot="1" x14ac:dyDescent="0.35"/>
    <row r="31" spans="1:41" ht="31.8" thickBot="1" x14ac:dyDescent="0.35">
      <c r="A31" s="567" t="s">
        <v>104</v>
      </c>
      <c r="B31" s="568"/>
      <c r="C31" s="569"/>
      <c r="D31" s="47"/>
      <c r="E31" s="47"/>
      <c r="F31" s="47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34" t="s">
        <v>339</v>
      </c>
      <c r="AC31" s="34" t="s">
        <v>312</v>
      </c>
      <c r="AD31" s="34" t="s">
        <v>312</v>
      </c>
      <c r="AE31" s="66" t="s">
        <v>544</v>
      </c>
      <c r="AF31" s="34" t="s">
        <v>92</v>
      </c>
      <c r="AG31" s="34" t="s">
        <v>81</v>
      </c>
      <c r="AH31" s="34" t="s">
        <v>323</v>
      </c>
      <c r="AI31" s="34" t="s">
        <v>135</v>
      </c>
      <c r="AJ31" s="34" t="s">
        <v>313</v>
      </c>
      <c r="AK31" s="34" t="s">
        <v>304</v>
      </c>
      <c r="AL31" s="34" t="s">
        <v>341</v>
      </c>
      <c r="AM31" s="34" t="s">
        <v>80</v>
      </c>
      <c r="AN31" s="34" t="s">
        <v>309</v>
      </c>
      <c r="AO31" s="34" t="s">
        <v>80</v>
      </c>
    </row>
    <row r="32" spans="1:41" ht="15.6" x14ac:dyDescent="0.3">
      <c r="A32" s="35">
        <v>22</v>
      </c>
      <c r="B32" s="570" t="s">
        <v>105</v>
      </c>
      <c r="C32" s="571"/>
      <c r="D32" s="48"/>
      <c r="E32" s="48"/>
      <c r="F32" s="48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250">
        <v>0</v>
      </c>
      <c r="AC32" s="210">
        <v>1</v>
      </c>
      <c r="AD32" s="210">
        <v>1</v>
      </c>
      <c r="AE32" s="210">
        <v>1</v>
      </c>
      <c r="AF32" s="84">
        <v>0</v>
      </c>
      <c r="AG32" s="24">
        <v>1</v>
      </c>
      <c r="AH32" s="210">
        <v>0</v>
      </c>
      <c r="AI32" s="210">
        <v>1</v>
      </c>
      <c r="AJ32" s="210">
        <v>0</v>
      </c>
      <c r="AK32" s="210">
        <v>1</v>
      </c>
      <c r="AL32" s="210">
        <v>0</v>
      </c>
      <c r="AM32" s="210">
        <v>0</v>
      </c>
      <c r="AN32" s="210">
        <v>0</v>
      </c>
      <c r="AO32" s="210">
        <v>0</v>
      </c>
    </row>
    <row r="33" spans="1:41" ht="15.6" x14ac:dyDescent="0.3">
      <c r="A33" s="37">
        <v>23</v>
      </c>
      <c r="B33" s="572" t="s">
        <v>106</v>
      </c>
      <c r="C33" s="573"/>
      <c r="D33" s="48"/>
      <c r="E33" s="48"/>
      <c r="F33" s="48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251">
        <v>0</v>
      </c>
      <c r="AC33" s="219">
        <v>1</v>
      </c>
      <c r="AD33" s="216">
        <v>1</v>
      </c>
      <c r="AE33" s="219">
        <v>0</v>
      </c>
      <c r="AF33" s="84">
        <v>0</v>
      </c>
      <c r="AG33" s="25">
        <v>1</v>
      </c>
      <c r="AH33" s="219">
        <v>0</v>
      </c>
      <c r="AI33" s="219">
        <v>0</v>
      </c>
      <c r="AJ33" s="219">
        <v>0</v>
      </c>
      <c r="AK33" s="219">
        <v>1</v>
      </c>
      <c r="AL33" s="219">
        <v>0</v>
      </c>
      <c r="AM33" s="219">
        <v>0</v>
      </c>
      <c r="AN33" s="219">
        <v>0</v>
      </c>
      <c r="AO33" s="219">
        <v>0</v>
      </c>
    </row>
    <row r="34" spans="1:41" ht="15.6" x14ac:dyDescent="0.3">
      <c r="A34" s="37">
        <v>24</v>
      </c>
      <c r="B34" s="572" t="s">
        <v>107</v>
      </c>
      <c r="C34" s="573"/>
      <c r="D34" s="48"/>
      <c r="E34" s="48"/>
      <c r="F34" s="48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251">
        <v>0</v>
      </c>
      <c r="AC34" s="219">
        <v>1</v>
      </c>
      <c r="AD34" s="219">
        <v>1</v>
      </c>
      <c r="AE34" s="219">
        <v>0</v>
      </c>
      <c r="AF34" s="84">
        <v>0</v>
      </c>
      <c r="AG34" s="25">
        <v>1</v>
      </c>
      <c r="AH34" s="219">
        <v>0</v>
      </c>
      <c r="AI34" s="219">
        <v>0</v>
      </c>
      <c r="AJ34" s="219">
        <v>0</v>
      </c>
      <c r="AK34" s="219">
        <v>1</v>
      </c>
      <c r="AL34" s="219">
        <v>0</v>
      </c>
      <c r="AM34" s="219">
        <v>0</v>
      </c>
      <c r="AN34" s="219">
        <v>0</v>
      </c>
      <c r="AO34" s="219">
        <v>0</v>
      </c>
    </row>
    <row r="35" spans="1:41" ht="15.6" x14ac:dyDescent="0.3">
      <c r="A35" s="37">
        <v>25</v>
      </c>
      <c r="B35" s="572" t="s">
        <v>108</v>
      </c>
      <c r="C35" s="573"/>
      <c r="D35" s="48"/>
      <c r="E35" s="48"/>
      <c r="F35" s="48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251">
        <v>0</v>
      </c>
      <c r="AC35" s="219">
        <v>1</v>
      </c>
      <c r="AD35" s="219">
        <v>1</v>
      </c>
      <c r="AE35" s="219">
        <v>0</v>
      </c>
      <c r="AF35" s="84">
        <v>0</v>
      </c>
      <c r="AG35" s="25">
        <v>1</v>
      </c>
      <c r="AH35" s="219">
        <v>0</v>
      </c>
      <c r="AI35" s="219">
        <v>0</v>
      </c>
      <c r="AJ35" s="219">
        <v>0</v>
      </c>
      <c r="AK35" s="219">
        <v>0</v>
      </c>
      <c r="AL35" s="219">
        <v>0</v>
      </c>
      <c r="AM35" s="219">
        <v>0</v>
      </c>
      <c r="AN35" s="219">
        <v>0</v>
      </c>
      <c r="AO35" s="219">
        <v>0</v>
      </c>
    </row>
    <row r="36" spans="1:41" ht="16.2" thickBot="1" x14ac:dyDescent="0.35">
      <c r="A36" s="38">
        <v>26</v>
      </c>
      <c r="B36" s="564" t="s">
        <v>109</v>
      </c>
      <c r="C36" s="565"/>
      <c r="D36" s="48"/>
      <c r="E36" s="48"/>
      <c r="F36" s="48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252" t="s">
        <v>62</v>
      </c>
      <c r="AC36" s="26" t="s">
        <v>62</v>
      </c>
      <c r="AD36" s="26" t="s">
        <v>62</v>
      </c>
      <c r="AE36" s="26" t="s">
        <v>62</v>
      </c>
      <c r="AF36" s="26" t="s">
        <v>62</v>
      </c>
      <c r="AG36" s="71" t="s">
        <v>62</v>
      </c>
      <c r="AH36" s="26" t="s">
        <v>62</v>
      </c>
      <c r="AI36" s="26" t="s">
        <v>62</v>
      </c>
      <c r="AJ36" s="26" t="s">
        <v>62</v>
      </c>
      <c r="AK36" s="211">
        <v>1</v>
      </c>
      <c r="AL36" s="26" t="s">
        <v>62</v>
      </c>
      <c r="AM36" s="26" t="s">
        <v>62</v>
      </c>
      <c r="AN36" s="26" t="s">
        <v>62</v>
      </c>
      <c r="AO36" s="211">
        <v>0.5</v>
      </c>
    </row>
    <row r="37" spans="1:41" ht="16.2" thickBot="1" x14ac:dyDescent="0.35">
      <c r="A37" s="533" t="s">
        <v>44</v>
      </c>
      <c r="B37" s="533"/>
      <c r="C37" s="533"/>
      <c r="D37" s="47"/>
      <c r="E37" s="47"/>
      <c r="F37" s="47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10">
        <f t="shared" ref="AB37:AG37" si="59">SUM(AB32:AB36)</f>
        <v>0</v>
      </c>
      <c r="AC37" s="10">
        <f>SUM(AC32:AC36)</f>
        <v>4</v>
      </c>
      <c r="AD37" s="10">
        <f>SUM(AD32:AD36)</f>
        <v>4</v>
      </c>
      <c r="AE37" s="64">
        <f t="shared" ref="AE37" si="60">SUM(AE32:AE36)</f>
        <v>1</v>
      </c>
      <c r="AF37" s="10">
        <f>SUM(AF32:AF36)</f>
        <v>0</v>
      </c>
      <c r="AG37" s="10">
        <f t="shared" si="59"/>
        <v>4</v>
      </c>
      <c r="AH37" s="10">
        <f t="shared" ref="AH37:AL37" si="61">SUM(AH32:AH36)</f>
        <v>0</v>
      </c>
      <c r="AI37" s="10">
        <f t="shared" si="61"/>
        <v>1</v>
      </c>
      <c r="AJ37" s="10">
        <f t="shared" si="61"/>
        <v>0</v>
      </c>
      <c r="AK37" s="10">
        <f>SUM(AK32:AK36)</f>
        <v>4</v>
      </c>
      <c r="AL37" s="10">
        <f t="shared" si="61"/>
        <v>0</v>
      </c>
      <c r="AM37" s="10">
        <f t="shared" ref="AM37" si="62">SUM(AM32:AM36)</f>
        <v>0</v>
      </c>
      <c r="AN37" s="10">
        <f t="shared" ref="AN37" si="63">SUM(AN32:AN36)</f>
        <v>0</v>
      </c>
      <c r="AO37" s="10">
        <f t="shared" ref="AO37" si="64">SUM(AO32:AO36)</f>
        <v>0.5</v>
      </c>
    </row>
    <row r="38" spans="1:41" ht="16.2" thickBot="1" x14ac:dyDescent="0.35">
      <c r="A38" s="533" t="s">
        <v>45</v>
      </c>
      <c r="B38" s="533"/>
      <c r="C38" s="533"/>
      <c r="D38" s="49"/>
      <c r="E38" s="49"/>
      <c r="F38" s="49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1">
        <f t="shared" ref="AB38:AG38" si="65">AVERAGE(AB32:AB36)</f>
        <v>0</v>
      </c>
      <c r="AC38" s="41">
        <f>AVERAGE(AC32:AC36)</f>
        <v>1</v>
      </c>
      <c r="AD38" s="41">
        <f>AVERAGE(AD32:AD36)</f>
        <v>1</v>
      </c>
      <c r="AE38" s="65">
        <f t="shared" ref="AE38" si="66">AVERAGE(AE32:AE36)</f>
        <v>0.25</v>
      </c>
      <c r="AF38" s="41">
        <f>AVERAGE(AF32:AF36)</f>
        <v>0</v>
      </c>
      <c r="AG38" s="41">
        <f t="shared" si="65"/>
        <v>1</v>
      </c>
      <c r="AH38" s="41">
        <f t="shared" ref="AH38:AL38" si="67">AVERAGE(AH32:AH36)</f>
        <v>0</v>
      </c>
      <c r="AI38" s="41">
        <f t="shared" si="67"/>
        <v>0.25</v>
      </c>
      <c r="AJ38" s="41">
        <f t="shared" si="67"/>
        <v>0</v>
      </c>
      <c r="AK38" s="41">
        <f>AVERAGE(AK32:AK36)</f>
        <v>0.8</v>
      </c>
      <c r="AL38" s="41">
        <f t="shared" si="67"/>
        <v>0</v>
      </c>
      <c r="AM38" s="41">
        <f t="shared" ref="AM38" si="68">AVERAGE(AM32:AM36)</f>
        <v>0</v>
      </c>
      <c r="AN38" s="41">
        <f t="shared" ref="AN38" si="69">AVERAGE(AN32:AN36)</f>
        <v>0</v>
      </c>
      <c r="AO38" s="41">
        <f t="shared" ref="AO38" si="70">AVERAGE(AO32:AO36)</f>
        <v>0.1</v>
      </c>
    </row>
    <row r="39" spans="1:41" ht="15" thickBot="1" x14ac:dyDescent="0.35"/>
    <row r="40" spans="1:41" ht="31.8" thickBot="1" x14ac:dyDescent="0.35">
      <c r="A40" s="567" t="s">
        <v>110</v>
      </c>
      <c r="B40" s="568"/>
      <c r="C40" s="569"/>
      <c r="D40" s="47"/>
      <c r="E40" s="47"/>
      <c r="F40" s="47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E40" s="61"/>
      <c r="AG40" s="61"/>
      <c r="AH40" s="34" t="s">
        <v>309</v>
      </c>
      <c r="AI40" s="34" t="s">
        <v>280</v>
      </c>
      <c r="AJ40" s="34" t="s">
        <v>91</v>
      </c>
      <c r="AK40" s="34" t="s">
        <v>308</v>
      </c>
      <c r="AL40" s="34" t="s">
        <v>80</v>
      </c>
      <c r="AM40" s="34" t="s">
        <v>78</v>
      </c>
      <c r="AN40" s="34" t="s">
        <v>403</v>
      </c>
      <c r="AO40" s="34" t="s">
        <v>83</v>
      </c>
    </row>
    <row r="41" spans="1:41" ht="15.6" x14ac:dyDescent="0.3">
      <c r="A41" s="35">
        <v>22</v>
      </c>
      <c r="B41" s="570" t="s">
        <v>111</v>
      </c>
      <c r="C41" s="571"/>
      <c r="D41" s="48"/>
      <c r="E41" s="48"/>
      <c r="F41" s="48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61"/>
      <c r="AD41" s="61"/>
      <c r="AE41" s="43"/>
      <c r="AF41" s="61"/>
      <c r="AG41" s="43"/>
      <c r="AH41" s="210">
        <v>0</v>
      </c>
      <c r="AI41" s="210">
        <v>1</v>
      </c>
      <c r="AJ41" s="210">
        <v>0</v>
      </c>
      <c r="AK41" s="210">
        <v>1</v>
      </c>
      <c r="AL41" s="210">
        <v>0</v>
      </c>
      <c r="AM41" s="210">
        <v>0</v>
      </c>
      <c r="AN41" s="210">
        <v>1</v>
      </c>
      <c r="AO41" s="210">
        <v>0</v>
      </c>
    </row>
    <row r="42" spans="1:41" ht="15.6" x14ac:dyDescent="0.3">
      <c r="A42" s="37">
        <v>23</v>
      </c>
      <c r="B42" s="572" t="s">
        <v>112</v>
      </c>
      <c r="C42" s="573"/>
      <c r="D42" s="48"/>
      <c r="E42" s="48"/>
      <c r="F42" s="48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219">
        <v>0</v>
      </c>
      <c r="AI42" s="219">
        <v>0</v>
      </c>
      <c r="AJ42" s="219">
        <v>0</v>
      </c>
      <c r="AK42" s="219">
        <v>1</v>
      </c>
      <c r="AL42" s="219">
        <v>0</v>
      </c>
      <c r="AM42" s="219">
        <v>0</v>
      </c>
      <c r="AN42" s="219">
        <v>0</v>
      </c>
      <c r="AO42" s="219">
        <v>0</v>
      </c>
    </row>
    <row r="43" spans="1:41" ht="15.6" x14ac:dyDescent="0.3">
      <c r="A43" s="37">
        <v>24</v>
      </c>
      <c r="B43" s="572" t="s">
        <v>113</v>
      </c>
      <c r="C43" s="573"/>
      <c r="D43" s="48"/>
      <c r="E43" s="48"/>
      <c r="F43" s="48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219">
        <v>0</v>
      </c>
      <c r="AI43" s="219">
        <v>0</v>
      </c>
      <c r="AJ43" s="219">
        <v>0</v>
      </c>
      <c r="AK43" s="219">
        <v>1</v>
      </c>
      <c r="AL43" s="219">
        <v>0</v>
      </c>
      <c r="AM43" s="219">
        <v>0</v>
      </c>
      <c r="AN43" s="219">
        <v>0</v>
      </c>
      <c r="AO43" s="219">
        <v>0</v>
      </c>
    </row>
    <row r="44" spans="1:41" ht="15.6" x14ac:dyDescent="0.3">
      <c r="A44" s="37">
        <v>25</v>
      </c>
      <c r="B44" s="572" t="s">
        <v>114</v>
      </c>
      <c r="C44" s="573"/>
      <c r="D44" s="48"/>
      <c r="E44" s="48"/>
      <c r="F44" s="48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219">
        <v>0</v>
      </c>
      <c r="AI44" s="219">
        <v>0</v>
      </c>
      <c r="AJ44" s="219">
        <v>1</v>
      </c>
      <c r="AK44" s="219">
        <v>0</v>
      </c>
      <c r="AL44" s="219">
        <v>0</v>
      </c>
      <c r="AM44" s="219">
        <v>0</v>
      </c>
      <c r="AN44" s="219">
        <v>0</v>
      </c>
      <c r="AO44" s="219">
        <v>0</v>
      </c>
    </row>
    <row r="45" spans="1:41" ht="16.2" thickBot="1" x14ac:dyDescent="0.35">
      <c r="A45" s="38">
        <v>26</v>
      </c>
      <c r="B45" s="564" t="s">
        <v>115</v>
      </c>
      <c r="C45" s="565"/>
      <c r="D45" s="48"/>
      <c r="E45" s="48"/>
      <c r="F45" s="48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26" t="s">
        <v>62</v>
      </c>
      <c r="AI45" s="26" t="s">
        <v>62</v>
      </c>
      <c r="AJ45" s="26" t="s">
        <v>62</v>
      </c>
      <c r="AK45" s="211">
        <v>1</v>
      </c>
      <c r="AL45" s="26" t="s">
        <v>62</v>
      </c>
      <c r="AM45" s="26" t="s">
        <v>62</v>
      </c>
      <c r="AN45" s="26" t="s">
        <v>62</v>
      </c>
      <c r="AO45" s="26" t="s">
        <v>62</v>
      </c>
    </row>
    <row r="46" spans="1:41" ht="16.2" thickBot="1" x14ac:dyDescent="0.35">
      <c r="A46" s="533" t="s">
        <v>44</v>
      </c>
      <c r="B46" s="533"/>
      <c r="C46" s="533"/>
      <c r="D46" s="47"/>
      <c r="E46" s="47"/>
      <c r="F46" s="47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43"/>
      <c r="AD46" s="43"/>
      <c r="AE46" s="60"/>
      <c r="AF46" s="43"/>
      <c r="AG46" s="60"/>
      <c r="AH46" s="10">
        <f t="shared" ref="AH46:AO46" si="71">SUM(AH41:AH45)</f>
        <v>0</v>
      </c>
      <c r="AI46" s="10">
        <f t="shared" si="71"/>
        <v>1</v>
      </c>
      <c r="AJ46" s="10">
        <f t="shared" si="71"/>
        <v>1</v>
      </c>
      <c r="AK46" s="10">
        <f>SUM(AK41:AK45)</f>
        <v>4</v>
      </c>
      <c r="AL46" s="10">
        <f t="shared" si="71"/>
        <v>0</v>
      </c>
      <c r="AM46" s="10">
        <f t="shared" ref="AM46" si="72">SUM(AM41:AM45)</f>
        <v>0</v>
      </c>
      <c r="AN46" s="10">
        <f t="shared" ref="AN46" si="73">SUM(AN41:AN45)</f>
        <v>1</v>
      </c>
      <c r="AO46" s="10">
        <f t="shared" si="71"/>
        <v>0</v>
      </c>
    </row>
    <row r="47" spans="1:41" ht="16.2" thickBot="1" x14ac:dyDescent="0.35">
      <c r="A47" s="533" t="s">
        <v>45</v>
      </c>
      <c r="B47" s="533"/>
      <c r="C47" s="533"/>
      <c r="D47" s="49"/>
      <c r="E47" s="49"/>
      <c r="F47" s="49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60"/>
      <c r="AD47" s="60"/>
      <c r="AE47" s="44"/>
      <c r="AF47" s="60"/>
      <c r="AG47" s="44"/>
      <c r="AH47" s="41">
        <f t="shared" ref="AH47:AO47" si="74">AVERAGE(AH41:AH45)</f>
        <v>0</v>
      </c>
      <c r="AI47" s="41">
        <f t="shared" si="74"/>
        <v>0.25</v>
      </c>
      <c r="AJ47" s="41">
        <f t="shared" si="74"/>
        <v>0.25</v>
      </c>
      <c r="AK47" s="41">
        <f>AVERAGE(AK41:AK45)</f>
        <v>0.8</v>
      </c>
      <c r="AL47" s="41">
        <f t="shared" si="74"/>
        <v>0</v>
      </c>
      <c r="AM47" s="41">
        <f t="shared" ref="AM47" si="75">AVERAGE(AM41:AM45)</f>
        <v>0</v>
      </c>
      <c r="AN47" s="41">
        <f t="shared" ref="AN47" si="76">AVERAGE(AN41:AN45)</f>
        <v>0.25</v>
      </c>
      <c r="AO47" s="41">
        <f t="shared" si="74"/>
        <v>0</v>
      </c>
    </row>
    <row r="48" spans="1:41" ht="16.2" thickBot="1" x14ac:dyDescent="0.35">
      <c r="AC48" s="44"/>
      <c r="AD48" s="44"/>
      <c r="AF48" s="44"/>
    </row>
    <row r="49" spans="1:41" ht="31.8" thickBot="1" x14ac:dyDescent="0.35">
      <c r="A49" s="567" t="s">
        <v>116</v>
      </c>
      <c r="B49" s="568"/>
      <c r="C49" s="569"/>
      <c r="D49" s="47"/>
      <c r="E49" s="47"/>
      <c r="F49" s="47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E49" s="61"/>
      <c r="AG49" s="61"/>
      <c r="AH49" s="61"/>
      <c r="AI49" s="61"/>
      <c r="AJ49" s="34" t="s">
        <v>309</v>
      </c>
      <c r="AK49" s="34" t="s">
        <v>80</v>
      </c>
      <c r="AL49" s="34" t="s">
        <v>339</v>
      </c>
      <c r="AM49" s="34" t="s">
        <v>339</v>
      </c>
      <c r="AN49" s="34" t="s">
        <v>81</v>
      </c>
      <c r="AO49" s="34" t="s">
        <v>394</v>
      </c>
    </row>
    <row r="50" spans="1:41" ht="15.6" x14ac:dyDescent="0.3">
      <c r="A50" s="35">
        <v>22</v>
      </c>
      <c r="B50" s="570" t="s">
        <v>117</v>
      </c>
      <c r="C50" s="571"/>
      <c r="D50" s="48"/>
      <c r="E50" s="48"/>
      <c r="F50" s="48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61"/>
      <c r="AD50" s="61"/>
      <c r="AE50" s="43"/>
      <c r="AF50" s="61"/>
      <c r="AG50" s="43"/>
      <c r="AH50" s="43"/>
      <c r="AI50" s="43"/>
      <c r="AJ50" s="210">
        <v>0</v>
      </c>
      <c r="AK50" s="210">
        <v>0</v>
      </c>
      <c r="AL50" s="210">
        <v>0</v>
      </c>
      <c r="AM50" s="210">
        <v>0</v>
      </c>
      <c r="AN50" s="210">
        <v>1</v>
      </c>
      <c r="AO50" s="210">
        <v>0</v>
      </c>
    </row>
    <row r="51" spans="1:41" ht="15.6" x14ac:dyDescent="0.3">
      <c r="A51" s="37">
        <v>23</v>
      </c>
      <c r="B51" s="572" t="s">
        <v>118</v>
      </c>
      <c r="C51" s="573"/>
      <c r="D51" s="48"/>
      <c r="E51" s="48"/>
      <c r="F51" s="48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219">
        <v>0</v>
      </c>
      <c r="AK51" s="219">
        <v>0</v>
      </c>
      <c r="AL51" s="219">
        <v>0</v>
      </c>
      <c r="AM51" s="219">
        <v>0</v>
      </c>
      <c r="AN51" s="219">
        <v>0</v>
      </c>
      <c r="AO51" s="219">
        <v>0</v>
      </c>
    </row>
    <row r="52" spans="1:41" ht="15.6" x14ac:dyDescent="0.3">
      <c r="A52" s="37">
        <v>24</v>
      </c>
      <c r="B52" s="572" t="s">
        <v>119</v>
      </c>
      <c r="C52" s="573"/>
      <c r="D52" s="48"/>
      <c r="E52" s="48"/>
      <c r="F52" s="48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219">
        <v>0</v>
      </c>
      <c r="AK52" s="219">
        <v>0</v>
      </c>
      <c r="AL52" s="219">
        <v>0</v>
      </c>
      <c r="AM52" s="219">
        <v>0</v>
      </c>
      <c r="AN52" s="219">
        <v>0</v>
      </c>
      <c r="AO52" s="219">
        <v>0</v>
      </c>
    </row>
    <row r="53" spans="1:41" ht="15.6" x14ac:dyDescent="0.3">
      <c r="A53" s="37">
        <v>25</v>
      </c>
      <c r="B53" s="572" t="s">
        <v>120</v>
      </c>
      <c r="C53" s="573"/>
      <c r="D53" s="48"/>
      <c r="E53" s="48"/>
      <c r="F53" s="48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219">
        <v>0</v>
      </c>
      <c r="AK53" s="219">
        <v>0</v>
      </c>
      <c r="AL53" s="219">
        <v>0</v>
      </c>
      <c r="AM53" s="219">
        <v>0</v>
      </c>
      <c r="AN53" s="219">
        <v>0</v>
      </c>
      <c r="AO53" s="219">
        <v>0</v>
      </c>
    </row>
    <row r="54" spans="1:41" ht="16.2" thickBot="1" x14ac:dyDescent="0.35">
      <c r="A54" s="38">
        <v>26</v>
      </c>
      <c r="B54" s="564" t="s">
        <v>121</v>
      </c>
      <c r="C54" s="565"/>
      <c r="D54" s="48"/>
      <c r="E54" s="48"/>
      <c r="F54" s="48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26" t="s">
        <v>62</v>
      </c>
      <c r="AK54" s="26" t="s">
        <v>62</v>
      </c>
      <c r="AL54" s="26" t="s">
        <v>62</v>
      </c>
      <c r="AM54" s="26" t="s">
        <v>62</v>
      </c>
      <c r="AN54" s="26" t="s">
        <v>62</v>
      </c>
      <c r="AO54" s="211">
        <v>0.5</v>
      </c>
    </row>
    <row r="55" spans="1:41" ht="16.2" thickBot="1" x14ac:dyDescent="0.35">
      <c r="A55" s="533" t="s">
        <v>44</v>
      </c>
      <c r="B55" s="533"/>
      <c r="C55" s="533"/>
      <c r="D55" s="47"/>
      <c r="E55" s="47"/>
      <c r="F55" s="47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43"/>
      <c r="AD55" s="43"/>
      <c r="AE55" s="60"/>
      <c r="AF55" s="43"/>
      <c r="AG55" s="60"/>
      <c r="AH55" s="60"/>
      <c r="AI55" s="60"/>
      <c r="AJ55" s="10">
        <f t="shared" ref="AJ55:AO55" si="77">SUM(AJ50:AJ54)</f>
        <v>0</v>
      </c>
      <c r="AK55" s="10">
        <f>SUM(AK50:AK54)</f>
        <v>0</v>
      </c>
      <c r="AL55" s="10">
        <f t="shared" si="77"/>
        <v>0</v>
      </c>
      <c r="AM55" s="10">
        <f t="shared" si="77"/>
        <v>0</v>
      </c>
      <c r="AN55" s="10">
        <f t="shared" si="77"/>
        <v>1</v>
      </c>
      <c r="AO55" s="10">
        <f t="shared" si="77"/>
        <v>0.5</v>
      </c>
    </row>
    <row r="56" spans="1:41" ht="16.2" thickBot="1" x14ac:dyDescent="0.35">
      <c r="A56" s="533" t="s">
        <v>45</v>
      </c>
      <c r="B56" s="533"/>
      <c r="C56" s="533"/>
      <c r="D56" s="49"/>
      <c r="E56" s="49"/>
      <c r="F56" s="49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60"/>
      <c r="AD56" s="60"/>
      <c r="AE56" s="44"/>
      <c r="AF56" s="60"/>
      <c r="AG56" s="44"/>
      <c r="AH56" s="44"/>
      <c r="AI56" s="44"/>
      <c r="AJ56" s="41">
        <f t="shared" ref="AJ56:AO56" si="78">AVERAGE(AJ50:AJ54)</f>
        <v>0</v>
      </c>
      <c r="AK56" s="41">
        <f>AVERAGE(AK50:AK54)</f>
        <v>0</v>
      </c>
      <c r="AL56" s="41">
        <f t="shared" si="78"/>
        <v>0</v>
      </c>
      <c r="AM56" s="41">
        <f t="shared" si="78"/>
        <v>0</v>
      </c>
      <c r="AN56" s="41">
        <f t="shared" si="78"/>
        <v>0.25</v>
      </c>
      <c r="AO56" s="41">
        <f t="shared" si="78"/>
        <v>0.1</v>
      </c>
    </row>
    <row r="57" spans="1:41" ht="16.2" thickBot="1" x14ac:dyDescent="0.35">
      <c r="AC57" s="44"/>
      <c r="AD57" s="44"/>
      <c r="AF57" s="44"/>
    </row>
    <row r="58" spans="1:41" ht="31.8" thickBot="1" x14ac:dyDescent="0.35">
      <c r="A58" s="567" t="s">
        <v>122</v>
      </c>
      <c r="B58" s="568"/>
      <c r="C58" s="569"/>
      <c r="D58" s="47"/>
      <c r="E58" s="47"/>
      <c r="F58" s="47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E58" s="61"/>
      <c r="AG58" s="61"/>
      <c r="AH58" s="61"/>
      <c r="AI58" s="61"/>
      <c r="AJ58" s="61"/>
      <c r="AK58" s="34" t="s">
        <v>81</v>
      </c>
      <c r="AL58" s="34" t="s">
        <v>309</v>
      </c>
      <c r="AM58" s="34" t="s">
        <v>342</v>
      </c>
      <c r="AN58" s="34" t="s">
        <v>333</v>
      </c>
      <c r="AO58" s="34" t="s">
        <v>395</v>
      </c>
    </row>
    <row r="59" spans="1:41" ht="15.6" x14ac:dyDescent="0.3">
      <c r="A59" s="35">
        <v>22</v>
      </c>
      <c r="B59" s="570" t="s">
        <v>123</v>
      </c>
      <c r="C59" s="571"/>
      <c r="D59" s="48"/>
      <c r="E59" s="48"/>
      <c r="F59" s="48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61"/>
      <c r="AD59" s="61"/>
      <c r="AE59" s="43"/>
      <c r="AF59" s="61"/>
      <c r="AG59" s="43"/>
      <c r="AH59" s="43"/>
      <c r="AI59" s="43"/>
      <c r="AJ59" s="43"/>
      <c r="AK59" s="210">
        <v>0</v>
      </c>
      <c r="AL59" s="210">
        <v>0</v>
      </c>
      <c r="AM59" s="210">
        <v>0</v>
      </c>
      <c r="AN59" s="210">
        <v>1</v>
      </c>
      <c r="AO59" s="210">
        <v>0</v>
      </c>
    </row>
    <row r="60" spans="1:41" ht="15.6" x14ac:dyDescent="0.3">
      <c r="A60" s="37">
        <v>23</v>
      </c>
      <c r="B60" s="572" t="s">
        <v>124</v>
      </c>
      <c r="C60" s="573"/>
      <c r="D60" s="48"/>
      <c r="E60" s="48"/>
      <c r="F60" s="48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219">
        <v>0</v>
      </c>
      <c r="AL60" s="219">
        <v>0</v>
      </c>
      <c r="AM60" s="219">
        <v>0</v>
      </c>
      <c r="AN60" s="219">
        <v>0</v>
      </c>
      <c r="AO60" s="219">
        <v>0</v>
      </c>
    </row>
    <row r="61" spans="1:41" ht="15.6" x14ac:dyDescent="0.3">
      <c r="A61" s="37">
        <v>24</v>
      </c>
      <c r="B61" s="572" t="s">
        <v>125</v>
      </c>
      <c r="C61" s="573"/>
      <c r="D61" s="48"/>
      <c r="E61" s="48"/>
      <c r="F61" s="48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219">
        <v>0</v>
      </c>
      <c r="AL61" s="219">
        <v>0</v>
      </c>
      <c r="AM61" s="219">
        <v>0</v>
      </c>
      <c r="AN61" s="219">
        <v>0</v>
      </c>
      <c r="AO61" s="219">
        <v>0</v>
      </c>
    </row>
    <row r="62" spans="1:41" ht="15.6" x14ac:dyDescent="0.3">
      <c r="A62" s="37">
        <v>25</v>
      </c>
      <c r="B62" s="572" t="s">
        <v>126</v>
      </c>
      <c r="C62" s="573"/>
      <c r="D62" s="48"/>
      <c r="E62" s="48"/>
      <c r="F62" s="48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219">
        <v>0</v>
      </c>
      <c r="AL62" s="219">
        <v>0</v>
      </c>
      <c r="AM62" s="219">
        <v>0</v>
      </c>
      <c r="AN62" s="219">
        <v>0</v>
      </c>
      <c r="AO62" s="219">
        <v>0</v>
      </c>
    </row>
    <row r="63" spans="1:41" ht="16.2" thickBot="1" x14ac:dyDescent="0.35">
      <c r="A63" s="38">
        <v>26</v>
      </c>
      <c r="B63" s="564" t="s">
        <v>127</v>
      </c>
      <c r="C63" s="565"/>
      <c r="D63" s="48"/>
      <c r="E63" s="48"/>
      <c r="F63" s="48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26" t="s">
        <v>62</v>
      </c>
      <c r="AL63" s="26" t="s">
        <v>62</v>
      </c>
      <c r="AM63" s="26" t="s">
        <v>62</v>
      </c>
      <c r="AN63" s="26" t="s">
        <v>62</v>
      </c>
      <c r="AO63" s="26" t="s">
        <v>62</v>
      </c>
    </row>
    <row r="64" spans="1:41" ht="16.2" thickBot="1" x14ac:dyDescent="0.35">
      <c r="A64" s="533" t="s">
        <v>44</v>
      </c>
      <c r="B64" s="533"/>
      <c r="C64" s="533"/>
      <c r="D64" s="47"/>
      <c r="E64" s="47"/>
      <c r="F64" s="47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43"/>
      <c r="AD64" s="43"/>
      <c r="AE64" s="60"/>
      <c r="AF64" s="43"/>
      <c r="AG64" s="60"/>
      <c r="AH64" s="60"/>
      <c r="AI64" s="60"/>
      <c r="AJ64" s="60"/>
      <c r="AK64" s="10">
        <f>SUM(AK59:AK63)</f>
        <v>0</v>
      </c>
      <c r="AL64" s="10">
        <f>SUM(AL59:AL63)</f>
        <v>0</v>
      </c>
      <c r="AM64" s="10">
        <f>SUM(AM59:AM63)</f>
        <v>0</v>
      </c>
      <c r="AN64" s="10">
        <f>SUM(AN59:AN63)</f>
        <v>1</v>
      </c>
      <c r="AO64" s="10">
        <f>SUM(AO59:AO63)</f>
        <v>0</v>
      </c>
    </row>
    <row r="65" spans="1:41" ht="16.2" thickBot="1" x14ac:dyDescent="0.35">
      <c r="A65" s="533" t="s">
        <v>45</v>
      </c>
      <c r="B65" s="533"/>
      <c r="C65" s="533"/>
      <c r="D65" s="49"/>
      <c r="E65" s="49"/>
      <c r="F65" s="49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60"/>
      <c r="AD65" s="60"/>
      <c r="AE65" s="44"/>
      <c r="AF65" s="60"/>
      <c r="AG65" s="44"/>
      <c r="AH65" s="44"/>
      <c r="AI65" s="44"/>
      <c r="AJ65" s="44"/>
      <c r="AK65" s="41">
        <f>AVERAGE(AK59:AK63)</f>
        <v>0</v>
      </c>
      <c r="AL65" s="41">
        <f>AVERAGE(AL59:AL63)</f>
        <v>0</v>
      </c>
      <c r="AM65" s="41">
        <f>AVERAGE(AM59:AM63)</f>
        <v>0</v>
      </c>
      <c r="AN65" s="41">
        <f>AVERAGE(AN59:AN63)</f>
        <v>0.25</v>
      </c>
      <c r="AO65" s="41">
        <f>AVERAGE(AO59:AO63)</f>
        <v>0</v>
      </c>
    </row>
    <row r="66" spans="1:41" ht="16.2" thickBot="1" x14ac:dyDescent="0.35">
      <c r="AC66" s="44"/>
      <c r="AD66" s="44"/>
      <c r="AF66" s="44"/>
    </row>
    <row r="67" spans="1:41" ht="31.8" thickBot="1" x14ac:dyDescent="0.35">
      <c r="A67" s="567" t="s">
        <v>128</v>
      </c>
      <c r="B67" s="568"/>
      <c r="C67" s="569"/>
      <c r="D67" s="47"/>
      <c r="E67" s="47"/>
      <c r="F67" s="47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E67" s="61"/>
      <c r="AG67" s="61"/>
      <c r="AH67" s="61"/>
      <c r="AI67" s="61"/>
      <c r="AJ67" s="61"/>
      <c r="AK67" s="34" t="s">
        <v>309</v>
      </c>
      <c r="AL67" s="34" t="s">
        <v>333</v>
      </c>
      <c r="AM67" s="34" t="s">
        <v>309</v>
      </c>
      <c r="AN67" s="34" t="s">
        <v>411</v>
      </c>
      <c r="AO67" s="34" t="s">
        <v>304</v>
      </c>
    </row>
    <row r="68" spans="1:41" ht="15.6" x14ac:dyDescent="0.3">
      <c r="A68" s="35">
        <v>22</v>
      </c>
      <c r="B68" s="570" t="s">
        <v>129</v>
      </c>
      <c r="C68" s="571"/>
      <c r="D68" s="48"/>
      <c r="E68" s="48"/>
      <c r="F68" s="48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61"/>
      <c r="AD68" s="61"/>
      <c r="AE68" s="43"/>
      <c r="AF68" s="61"/>
      <c r="AG68" s="43"/>
      <c r="AH68" s="43"/>
      <c r="AI68" s="43"/>
      <c r="AJ68" s="43"/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</row>
    <row r="69" spans="1:41" ht="15.6" x14ac:dyDescent="0.3">
      <c r="A69" s="37">
        <v>23</v>
      </c>
      <c r="B69" s="572" t="s">
        <v>130</v>
      </c>
      <c r="C69" s="573"/>
      <c r="D69" s="48"/>
      <c r="E69" s="48"/>
      <c r="F69" s="48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219">
        <v>0</v>
      </c>
      <c r="AL69" s="219">
        <v>0</v>
      </c>
      <c r="AM69" s="219">
        <v>0</v>
      </c>
      <c r="AN69" s="219">
        <v>0</v>
      </c>
      <c r="AO69" s="219">
        <v>0</v>
      </c>
    </row>
    <row r="70" spans="1:41" ht="15.6" x14ac:dyDescent="0.3">
      <c r="A70" s="37">
        <v>24</v>
      </c>
      <c r="B70" s="572" t="s">
        <v>131</v>
      </c>
      <c r="C70" s="573"/>
      <c r="D70" s="48"/>
      <c r="E70" s="48"/>
      <c r="F70" s="48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219">
        <v>0</v>
      </c>
      <c r="AL70" s="219">
        <v>0</v>
      </c>
      <c r="AM70" s="219">
        <v>0</v>
      </c>
      <c r="AN70" s="219">
        <v>0</v>
      </c>
      <c r="AO70" s="219">
        <v>0</v>
      </c>
    </row>
    <row r="71" spans="1:41" ht="15.6" x14ac:dyDescent="0.3">
      <c r="A71" s="37">
        <v>25</v>
      </c>
      <c r="B71" s="572" t="s">
        <v>132</v>
      </c>
      <c r="C71" s="573"/>
      <c r="D71" s="48"/>
      <c r="E71" s="48"/>
      <c r="F71" s="48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219">
        <v>0</v>
      </c>
      <c r="AL71" s="219">
        <v>0</v>
      </c>
      <c r="AM71" s="219">
        <v>0</v>
      </c>
      <c r="AN71" s="219">
        <v>0</v>
      </c>
      <c r="AO71" s="219">
        <v>0</v>
      </c>
    </row>
    <row r="72" spans="1:41" ht="16.2" thickBot="1" x14ac:dyDescent="0.35">
      <c r="A72" s="38">
        <v>26</v>
      </c>
      <c r="B72" s="564" t="s">
        <v>133</v>
      </c>
      <c r="C72" s="565"/>
      <c r="D72" s="48"/>
      <c r="E72" s="48"/>
      <c r="F72" s="48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26" t="s">
        <v>62</v>
      </c>
      <c r="AL72" s="26" t="s">
        <v>62</v>
      </c>
      <c r="AM72" s="26" t="s">
        <v>62</v>
      </c>
      <c r="AN72" s="26" t="s">
        <v>62</v>
      </c>
      <c r="AO72" s="26" t="s">
        <v>62</v>
      </c>
    </row>
    <row r="73" spans="1:41" ht="16.2" thickBot="1" x14ac:dyDescent="0.35">
      <c r="A73" s="533" t="s">
        <v>44</v>
      </c>
      <c r="B73" s="533"/>
      <c r="C73" s="533"/>
      <c r="D73" s="47"/>
      <c r="E73" s="47"/>
      <c r="F73" s="47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43"/>
      <c r="AD73" s="43"/>
      <c r="AE73" s="60"/>
      <c r="AF73" s="43"/>
      <c r="AG73" s="60"/>
      <c r="AH73" s="60"/>
      <c r="AI73" s="60"/>
      <c r="AJ73" s="60"/>
      <c r="AK73" s="10">
        <f>SUM(AK68:AK72)</f>
        <v>0</v>
      </c>
      <c r="AL73" s="10">
        <f>SUM(AL68:AL72)</f>
        <v>0</v>
      </c>
      <c r="AM73" s="10">
        <f>SUM(AM68:AM72)</f>
        <v>0</v>
      </c>
      <c r="AN73" s="10">
        <f>SUM(AN68:AN72)</f>
        <v>0</v>
      </c>
      <c r="AO73" s="10">
        <f>SUM(AO68:AO72)</f>
        <v>0</v>
      </c>
    </row>
    <row r="74" spans="1:41" ht="16.2" thickBot="1" x14ac:dyDescent="0.35">
      <c r="A74" s="533" t="s">
        <v>45</v>
      </c>
      <c r="B74" s="533"/>
      <c r="C74" s="533"/>
      <c r="D74" s="49"/>
      <c r="E74" s="49"/>
      <c r="F74" s="49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60"/>
      <c r="AD74" s="60"/>
      <c r="AE74" s="44"/>
      <c r="AF74" s="60"/>
      <c r="AG74" s="44"/>
      <c r="AH74" s="44"/>
      <c r="AI74" s="44"/>
      <c r="AJ74" s="44"/>
      <c r="AK74" s="41">
        <f>AVERAGE(AK68:AK72)</f>
        <v>0</v>
      </c>
      <c r="AL74" s="41">
        <f>AVERAGE(AL68:AL72)</f>
        <v>0</v>
      </c>
      <c r="AM74" s="41">
        <f>AVERAGE(AM68:AM72)</f>
        <v>0</v>
      </c>
      <c r="AN74" s="41">
        <f>AVERAGE(AN68:AN72)</f>
        <v>0</v>
      </c>
      <c r="AO74" s="41">
        <f>AVERAGE(AO68:AO72)</f>
        <v>0</v>
      </c>
    </row>
    <row r="75" spans="1:41" ht="16.2" thickBot="1" x14ac:dyDescent="0.35">
      <c r="AC75" s="44"/>
      <c r="AD75" s="44"/>
      <c r="AF75" s="44"/>
    </row>
    <row r="76" spans="1:41" ht="16.2" thickBot="1" x14ac:dyDescent="0.35">
      <c r="A76" s="567" t="s">
        <v>134</v>
      </c>
      <c r="B76" s="568"/>
      <c r="C76" s="569"/>
      <c r="D76" s="47"/>
      <c r="E76" s="47"/>
      <c r="F76" s="47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E76" s="61"/>
      <c r="AG76" s="61"/>
      <c r="AH76" s="61"/>
      <c r="AI76" s="61"/>
      <c r="AJ76" s="61"/>
      <c r="AK76" s="61"/>
      <c r="AL76" s="61"/>
      <c r="AM76" s="34" t="s">
        <v>81</v>
      </c>
      <c r="AN76" s="34" t="s">
        <v>312</v>
      </c>
      <c r="AO76" s="34" t="s">
        <v>396</v>
      </c>
    </row>
    <row r="77" spans="1:41" ht="15.6" x14ac:dyDescent="0.3">
      <c r="A77" s="35">
        <v>22</v>
      </c>
      <c r="B77" s="570" t="s">
        <v>136</v>
      </c>
      <c r="C77" s="571"/>
      <c r="D77" s="48"/>
      <c r="E77" s="48"/>
      <c r="F77" s="48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61"/>
      <c r="AD77" s="61"/>
      <c r="AE77" s="43"/>
      <c r="AF77" s="61"/>
      <c r="AG77" s="43"/>
      <c r="AH77" s="43"/>
      <c r="AI77" s="43"/>
      <c r="AJ77" s="43"/>
      <c r="AK77" s="43"/>
      <c r="AL77" s="43"/>
      <c r="AM77" s="210">
        <v>0</v>
      </c>
      <c r="AN77" s="210">
        <v>0</v>
      </c>
      <c r="AO77" s="210">
        <v>0</v>
      </c>
    </row>
    <row r="78" spans="1:41" ht="15.6" x14ac:dyDescent="0.3">
      <c r="A78" s="37">
        <v>23</v>
      </c>
      <c r="B78" s="572" t="s">
        <v>137</v>
      </c>
      <c r="C78" s="573"/>
      <c r="D78" s="48"/>
      <c r="E78" s="48"/>
      <c r="F78" s="48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219">
        <v>0</v>
      </c>
      <c r="AN78" s="219">
        <v>0</v>
      </c>
      <c r="AO78" s="219">
        <v>0</v>
      </c>
    </row>
    <row r="79" spans="1:41" ht="15.6" x14ac:dyDescent="0.3">
      <c r="A79" s="37">
        <v>24</v>
      </c>
      <c r="B79" s="572" t="s">
        <v>138</v>
      </c>
      <c r="C79" s="573"/>
      <c r="D79" s="48"/>
      <c r="E79" s="48"/>
      <c r="F79" s="48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219">
        <v>0</v>
      </c>
      <c r="AN79" s="219">
        <v>0</v>
      </c>
      <c r="AO79" s="219">
        <v>0</v>
      </c>
    </row>
    <row r="80" spans="1:41" ht="15.6" x14ac:dyDescent="0.3">
      <c r="A80" s="37">
        <v>25</v>
      </c>
      <c r="B80" s="572" t="s">
        <v>139</v>
      </c>
      <c r="C80" s="573"/>
      <c r="D80" s="48"/>
      <c r="E80" s="48"/>
      <c r="F80" s="48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219">
        <v>0</v>
      </c>
      <c r="AN80" s="219">
        <v>0</v>
      </c>
      <c r="AO80" s="219">
        <v>0</v>
      </c>
    </row>
    <row r="81" spans="1:41" ht="16.2" thickBot="1" x14ac:dyDescent="0.35">
      <c r="A81" s="38">
        <v>26</v>
      </c>
      <c r="B81" s="564" t="s">
        <v>140</v>
      </c>
      <c r="C81" s="565"/>
      <c r="D81" s="48"/>
      <c r="E81" s="48"/>
      <c r="F81" s="48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26" t="s">
        <v>62</v>
      </c>
      <c r="AN81" s="26" t="s">
        <v>62</v>
      </c>
      <c r="AO81" s="26" t="s">
        <v>62</v>
      </c>
    </row>
    <row r="82" spans="1:41" ht="16.2" thickBot="1" x14ac:dyDescent="0.35">
      <c r="A82" s="533" t="s">
        <v>44</v>
      </c>
      <c r="B82" s="533"/>
      <c r="C82" s="533"/>
      <c r="D82" s="47"/>
      <c r="E82" s="47"/>
      <c r="F82" s="47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43"/>
      <c r="AD82" s="43"/>
      <c r="AE82" s="60"/>
      <c r="AF82" s="43"/>
      <c r="AG82" s="60"/>
      <c r="AH82" s="60"/>
      <c r="AI82" s="60"/>
      <c r="AJ82" s="60"/>
      <c r="AK82" s="60"/>
      <c r="AL82" s="60"/>
      <c r="AM82" s="10">
        <f>SUM(AM77:AM81)</f>
        <v>0</v>
      </c>
      <c r="AN82" s="10">
        <f>SUM(AN77:AN81)</f>
        <v>0</v>
      </c>
      <c r="AO82" s="10">
        <f>SUM(AO77:AO81)</f>
        <v>0</v>
      </c>
    </row>
    <row r="83" spans="1:41" ht="16.2" thickBot="1" x14ac:dyDescent="0.35">
      <c r="A83" s="533" t="s">
        <v>45</v>
      </c>
      <c r="B83" s="533"/>
      <c r="C83" s="533"/>
      <c r="D83" s="49"/>
      <c r="E83" s="49"/>
      <c r="F83" s="49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60"/>
      <c r="AD83" s="60"/>
      <c r="AE83" s="44"/>
      <c r="AF83" s="60"/>
      <c r="AG83" s="44"/>
      <c r="AH83" s="44"/>
      <c r="AI83" s="44"/>
      <c r="AJ83" s="44"/>
      <c r="AK83" s="44"/>
      <c r="AL83" s="44"/>
      <c r="AM83" s="41">
        <f>AVERAGE(AM77:AM81)</f>
        <v>0</v>
      </c>
      <c r="AN83" s="41">
        <f>AVERAGE(AN77:AN81)</f>
        <v>0</v>
      </c>
      <c r="AO83" s="41">
        <f>AVERAGE(AO77:AO81)</f>
        <v>0</v>
      </c>
    </row>
    <row r="84" spans="1:41" ht="16.2" thickBot="1" x14ac:dyDescent="0.35">
      <c r="E84"/>
      <c r="F84"/>
      <c r="AC84" s="44"/>
      <c r="AD84" s="44"/>
      <c r="AF84" s="44"/>
    </row>
    <row r="85" spans="1:41" ht="16.2" thickBot="1" x14ac:dyDescent="0.35">
      <c r="A85" s="567" t="s">
        <v>141</v>
      </c>
      <c r="B85" s="568"/>
      <c r="C85" s="569"/>
      <c r="D85" s="47"/>
      <c r="E85" s="47"/>
      <c r="F85" s="47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E85" s="61"/>
      <c r="AG85" s="61"/>
      <c r="AH85" s="61"/>
      <c r="AI85" s="61"/>
      <c r="AJ85" s="61"/>
      <c r="AK85" s="61"/>
      <c r="AL85" s="61"/>
      <c r="AM85" s="61"/>
      <c r="AN85" s="34" t="s">
        <v>332</v>
      </c>
      <c r="AO85" s="34" t="s">
        <v>397</v>
      </c>
    </row>
    <row r="86" spans="1:41" ht="15.6" x14ac:dyDescent="0.3">
      <c r="A86" s="35">
        <v>22</v>
      </c>
      <c r="B86" s="570" t="s">
        <v>142</v>
      </c>
      <c r="C86" s="571"/>
      <c r="D86" s="48"/>
      <c r="E86" s="48"/>
      <c r="F86" s="48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61"/>
      <c r="AD86" s="61"/>
      <c r="AE86" s="43"/>
      <c r="AF86" s="61"/>
      <c r="AG86" s="43"/>
      <c r="AH86" s="43"/>
      <c r="AI86" s="43"/>
      <c r="AJ86" s="43"/>
      <c r="AK86" s="43"/>
      <c r="AL86" s="43"/>
      <c r="AM86" s="43"/>
      <c r="AN86" s="210">
        <v>1</v>
      </c>
      <c r="AO86" s="210">
        <v>0</v>
      </c>
    </row>
    <row r="87" spans="1:41" ht="15.6" x14ac:dyDescent="0.3">
      <c r="A87" s="37">
        <v>23</v>
      </c>
      <c r="B87" s="572" t="s">
        <v>143</v>
      </c>
      <c r="C87" s="573"/>
      <c r="D87" s="48"/>
      <c r="E87" s="48"/>
      <c r="F87" s="48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219">
        <v>0</v>
      </c>
      <c r="AO87" s="219">
        <v>0</v>
      </c>
    </row>
    <row r="88" spans="1:41" ht="15.6" x14ac:dyDescent="0.3">
      <c r="A88" s="37">
        <v>24</v>
      </c>
      <c r="B88" s="572" t="s">
        <v>144</v>
      </c>
      <c r="C88" s="573"/>
      <c r="D88" s="48"/>
      <c r="E88" s="48"/>
      <c r="F88" s="48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219">
        <v>0</v>
      </c>
      <c r="AO88" s="219">
        <v>0</v>
      </c>
    </row>
    <row r="89" spans="1:41" ht="15.6" x14ac:dyDescent="0.3">
      <c r="A89" s="37">
        <v>25</v>
      </c>
      <c r="B89" s="572" t="s">
        <v>145</v>
      </c>
      <c r="C89" s="573"/>
      <c r="D89" s="48"/>
      <c r="E89" s="48"/>
      <c r="F89" s="48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219">
        <v>0</v>
      </c>
      <c r="AO89" s="219">
        <v>0</v>
      </c>
    </row>
    <row r="90" spans="1:41" ht="16.2" thickBot="1" x14ac:dyDescent="0.35">
      <c r="A90" s="38">
        <v>26</v>
      </c>
      <c r="B90" s="564" t="s">
        <v>146</v>
      </c>
      <c r="C90" s="565"/>
      <c r="D90" s="48"/>
      <c r="E90" s="48"/>
      <c r="F90" s="48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26" t="s">
        <v>62</v>
      </c>
      <c r="AO90" s="26" t="s">
        <v>62</v>
      </c>
    </row>
    <row r="91" spans="1:41" ht="16.2" thickBot="1" x14ac:dyDescent="0.35">
      <c r="A91" s="533" t="s">
        <v>44</v>
      </c>
      <c r="B91" s="533"/>
      <c r="C91" s="533"/>
      <c r="D91" s="47"/>
      <c r="E91" s="47"/>
      <c r="F91" s="47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43"/>
      <c r="AD91" s="43"/>
      <c r="AE91" s="60"/>
      <c r="AF91" s="43"/>
      <c r="AG91" s="60"/>
      <c r="AH91" s="60"/>
      <c r="AI91" s="60"/>
      <c r="AJ91" s="60"/>
      <c r="AK91" s="60"/>
      <c r="AL91" s="60"/>
      <c r="AM91" s="60"/>
      <c r="AN91" s="10">
        <f>SUM(AN86:AN90)</f>
        <v>1</v>
      </c>
      <c r="AO91" s="10">
        <f>SUM(AO86:AO90)</f>
        <v>0</v>
      </c>
    </row>
    <row r="92" spans="1:41" ht="16.2" thickBot="1" x14ac:dyDescent="0.35">
      <c r="A92" s="533" t="s">
        <v>45</v>
      </c>
      <c r="B92" s="533"/>
      <c r="C92" s="533"/>
      <c r="D92" s="49"/>
      <c r="E92" s="49"/>
      <c r="F92" s="49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60"/>
      <c r="AD92" s="60"/>
      <c r="AE92" s="44"/>
      <c r="AF92" s="60"/>
      <c r="AG92" s="44"/>
      <c r="AH92" s="44"/>
      <c r="AI92" s="44"/>
      <c r="AJ92" s="44"/>
      <c r="AK92" s="44"/>
      <c r="AL92" s="44"/>
      <c r="AM92" s="44"/>
      <c r="AN92" s="41">
        <f>AVERAGE(AN86:AN90)</f>
        <v>0.25</v>
      </c>
      <c r="AO92" s="41">
        <f>AVERAGE(AO86:AO90)</f>
        <v>0</v>
      </c>
    </row>
    <row r="93" spans="1:41" ht="16.2" thickBot="1" x14ac:dyDescent="0.35">
      <c r="E93"/>
      <c r="F93"/>
      <c r="AC93" s="44"/>
      <c r="AD93" s="44"/>
      <c r="AF93" s="44"/>
    </row>
    <row r="94" spans="1:41" ht="16.2" thickBot="1" x14ac:dyDescent="0.35">
      <c r="A94" s="594" t="s">
        <v>147</v>
      </c>
      <c r="B94" s="595"/>
      <c r="C94" s="596"/>
      <c r="D94" s="47"/>
      <c r="E94" s="47"/>
      <c r="F94" s="47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E94" s="61"/>
      <c r="AG94" s="61"/>
      <c r="AH94" s="61"/>
      <c r="AI94" s="61"/>
      <c r="AJ94" s="61"/>
      <c r="AK94" s="61"/>
      <c r="AL94" s="61"/>
      <c r="AM94" s="61"/>
      <c r="AN94" s="34" t="s">
        <v>308</v>
      </c>
      <c r="AO94" s="34" t="s">
        <v>317</v>
      </c>
    </row>
    <row r="95" spans="1:41" ht="15.6" x14ac:dyDescent="0.3">
      <c r="A95" s="35">
        <v>22</v>
      </c>
      <c r="B95" s="597" t="s">
        <v>148</v>
      </c>
      <c r="C95" s="598"/>
      <c r="D95" s="48"/>
      <c r="E95" s="48"/>
      <c r="F95" s="48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61"/>
      <c r="AD95" s="61"/>
      <c r="AE95" s="43"/>
      <c r="AF95" s="61"/>
      <c r="AG95" s="43"/>
      <c r="AH95" s="43"/>
      <c r="AI95" s="43"/>
      <c r="AJ95" s="43"/>
      <c r="AK95" s="43"/>
      <c r="AL95" s="43"/>
      <c r="AM95" s="43"/>
      <c r="AN95" s="210">
        <v>1</v>
      </c>
      <c r="AO95" s="210">
        <v>0</v>
      </c>
    </row>
    <row r="96" spans="1:41" ht="15.6" x14ac:dyDescent="0.3">
      <c r="A96" s="37">
        <v>23</v>
      </c>
      <c r="B96" s="574" t="s">
        <v>149</v>
      </c>
      <c r="C96" s="586"/>
      <c r="D96" s="48"/>
      <c r="E96" s="48"/>
      <c r="F96" s="48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219">
        <v>0</v>
      </c>
      <c r="AO96" s="219">
        <v>0</v>
      </c>
    </row>
    <row r="97" spans="1:41" ht="15.6" x14ac:dyDescent="0.3">
      <c r="A97" s="37">
        <v>24</v>
      </c>
      <c r="B97" s="574" t="s">
        <v>150</v>
      </c>
      <c r="C97" s="586"/>
      <c r="D97" s="48"/>
      <c r="E97" s="48"/>
      <c r="F97" s="48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219">
        <v>0</v>
      </c>
      <c r="AO97" s="219">
        <v>0</v>
      </c>
    </row>
    <row r="98" spans="1:41" ht="15.6" x14ac:dyDescent="0.3">
      <c r="A98" s="37">
        <v>25</v>
      </c>
      <c r="B98" s="574" t="s">
        <v>151</v>
      </c>
      <c r="C98" s="586"/>
      <c r="D98" s="48"/>
      <c r="E98" s="48"/>
      <c r="F98" s="48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219">
        <v>0</v>
      </c>
      <c r="AO98" s="219">
        <v>0</v>
      </c>
    </row>
    <row r="99" spans="1:41" ht="16.2" thickBot="1" x14ac:dyDescent="0.35">
      <c r="A99" s="38">
        <v>26</v>
      </c>
      <c r="B99" s="575" t="s">
        <v>152</v>
      </c>
      <c r="C99" s="587"/>
      <c r="D99" s="48"/>
      <c r="E99" s="48"/>
      <c r="F99" s="48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26" t="s">
        <v>62</v>
      </c>
      <c r="AO99" s="26" t="s">
        <v>62</v>
      </c>
    </row>
    <row r="100" spans="1:41" ht="16.2" thickBot="1" x14ac:dyDescent="0.35">
      <c r="A100" s="533" t="s">
        <v>44</v>
      </c>
      <c r="B100" s="533"/>
      <c r="C100" s="533"/>
      <c r="D100" s="47"/>
      <c r="E100" s="47"/>
      <c r="F100" s="47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43"/>
      <c r="AD100" s="43"/>
      <c r="AE100" s="60"/>
      <c r="AF100" s="43"/>
      <c r="AG100" s="60"/>
      <c r="AH100" s="60"/>
      <c r="AI100" s="60"/>
      <c r="AJ100" s="60"/>
      <c r="AK100" s="60"/>
      <c r="AL100" s="60"/>
      <c r="AM100" s="60"/>
      <c r="AN100" s="10">
        <f>SUM(AN95:AN99)</f>
        <v>1</v>
      </c>
      <c r="AO100" s="10">
        <f>SUM(AO95:AO99)</f>
        <v>0</v>
      </c>
    </row>
    <row r="101" spans="1:41" ht="16.2" thickBot="1" x14ac:dyDescent="0.35">
      <c r="A101" s="533" t="s">
        <v>45</v>
      </c>
      <c r="B101" s="533"/>
      <c r="C101" s="533"/>
      <c r="D101" s="49"/>
      <c r="E101" s="49"/>
      <c r="F101" s="49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60"/>
      <c r="AD101" s="60"/>
      <c r="AE101" s="44"/>
      <c r="AF101" s="60"/>
      <c r="AG101" s="44"/>
      <c r="AH101" s="44"/>
      <c r="AI101" s="44"/>
      <c r="AJ101" s="44"/>
      <c r="AK101" s="44"/>
      <c r="AL101" s="44"/>
      <c r="AM101" s="44"/>
      <c r="AN101" s="41">
        <f>AVERAGE(AN95:AN99)</f>
        <v>0.25</v>
      </c>
      <c r="AO101" s="41">
        <f>AVERAGE(AO95:AO99)</f>
        <v>0</v>
      </c>
    </row>
    <row r="102" spans="1:41" ht="16.2" thickBot="1" x14ac:dyDescent="0.35">
      <c r="AC102" s="44"/>
      <c r="AD102" s="44"/>
      <c r="AF102" s="44"/>
    </row>
    <row r="103" spans="1:41" ht="16.2" thickBot="1" x14ac:dyDescent="0.35">
      <c r="A103" s="594" t="s">
        <v>153</v>
      </c>
      <c r="B103" s="595"/>
      <c r="C103" s="596"/>
      <c r="D103" s="47"/>
      <c r="E103" s="47"/>
      <c r="F103" s="47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E103" s="61"/>
      <c r="AG103" s="61"/>
      <c r="AH103" s="61"/>
      <c r="AI103" s="61"/>
      <c r="AJ103" s="61"/>
      <c r="AK103" s="61"/>
      <c r="AL103" s="61"/>
      <c r="AM103" s="61"/>
      <c r="AN103" s="34" t="s">
        <v>412</v>
      </c>
      <c r="AO103" s="34" t="s">
        <v>398</v>
      </c>
    </row>
    <row r="104" spans="1:41" ht="15.6" x14ac:dyDescent="0.3">
      <c r="A104" s="35">
        <v>22</v>
      </c>
      <c r="B104" s="597" t="s">
        <v>154</v>
      </c>
      <c r="C104" s="598"/>
      <c r="D104" s="48"/>
      <c r="E104" s="48"/>
      <c r="F104" s="48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61"/>
      <c r="AD104" s="61"/>
      <c r="AE104" s="43"/>
      <c r="AF104" s="61"/>
      <c r="AG104" s="43"/>
      <c r="AH104" s="43"/>
      <c r="AI104" s="43"/>
      <c r="AJ104" s="43"/>
      <c r="AK104" s="43"/>
      <c r="AL104" s="43"/>
      <c r="AM104" s="43"/>
      <c r="AN104" s="210">
        <v>0</v>
      </c>
      <c r="AO104" s="210">
        <v>0</v>
      </c>
    </row>
    <row r="105" spans="1:41" ht="15.6" x14ac:dyDescent="0.3">
      <c r="A105" s="37">
        <v>23</v>
      </c>
      <c r="B105" s="574" t="s">
        <v>155</v>
      </c>
      <c r="C105" s="586"/>
      <c r="D105" s="48"/>
      <c r="E105" s="48"/>
      <c r="F105" s="48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219">
        <v>0</v>
      </c>
      <c r="AO105" s="219">
        <v>0</v>
      </c>
    </row>
    <row r="106" spans="1:41" ht="15.6" x14ac:dyDescent="0.3">
      <c r="A106" s="37">
        <v>24</v>
      </c>
      <c r="B106" s="574" t="s">
        <v>156</v>
      </c>
      <c r="C106" s="586"/>
      <c r="D106" s="48"/>
      <c r="E106" s="48"/>
      <c r="F106" s="48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219">
        <v>0</v>
      </c>
      <c r="AO106" s="219">
        <v>0</v>
      </c>
    </row>
    <row r="107" spans="1:41" ht="15.6" x14ac:dyDescent="0.3">
      <c r="A107" s="37">
        <v>25</v>
      </c>
      <c r="B107" s="574" t="s">
        <v>157</v>
      </c>
      <c r="C107" s="586"/>
      <c r="D107" s="48"/>
      <c r="E107" s="48"/>
      <c r="F107" s="48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219">
        <v>0</v>
      </c>
      <c r="AO107" s="219">
        <v>0</v>
      </c>
    </row>
    <row r="108" spans="1:41" ht="16.2" thickBot="1" x14ac:dyDescent="0.35">
      <c r="A108" s="38">
        <v>26</v>
      </c>
      <c r="B108" s="575" t="s">
        <v>158</v>
      </c>
      <c r="C108" s="587"/>
      <c r="D108" s="48"/>
      <c r="E108" s="48"/>
      <c r="F108" s="48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26" t="s">
        <v>62</v>
      </c>
      <c r="AO108" s="26" t="s">
        <v>62</v>
      </c>
    </row>
    <row r="109" spans="1:41" ht="16.2" thickBot="1" x14ac:dyDescent="0.35">
      <c r="A109" s="533" t="s">
        <v>44</v>
      </c>
      <c r="B109" s="533"/>
      <c r="C109" s="533"/>
      <c r="D109" s="47"/>
      <c r="E109" s="47"/>
      <c r="F109" s="47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43"/>
      <c r="AD109" s="43"/>
      <c r="AE109" s="60"/>
      <c r="AF109" s="43"/>
      <c r="AG109" s="60"/>
      <c r="AH109" s="60"/>
      <c r="AI109" s="60"/>
      <c r="AJ109" s="60"/>
      <c r="AK109" s="60"/>
      <c r="AL109" s="60"/>
      <c r="AM109" s="60"/>
      <c r="AN109" s="10">
        <f>SUM(AN104:AN108)</f>
        <v>0</v>
      </c>
      <c r="AO109" s="10">
        <f>SUM(AO104:AO108)</f>
        <v>0</v>
      </c>
    </row>
    <row r="110" spans="1:41" ht="16.2" thickBot="1" x14ac:dyDescent="0.35">
      <c r="A110" s="533" t="s">
        <v>45</v>
      </c>
      <c r="B110" s="533"/>
      <c r="C110" s="533"/>
      <c r="D110" s="49"/>
      <c r="E110" s="49"/>
      <c r="F110" s="49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60"/>
      <c r="AD110" s="60"/>
      <c r="AE110" s="44"/>
      <c r="AF110" s="60"/>
      <c r="AG110" s="44"/>
      <c r="AH110" s="44"/>
      <c r="AI110" s="44"/>
      <c r="AJ110" s="44"/>
      <c r="AK110" s="44"/>
      <c r="AL110" s="44"/>
      <c r="AM110" s="44"/>
      <c r="AN110" s="41">
        <f>AVERAGE(AN104:AN108)</f>
        <v>0</v>
      </c>
      <c r="AO110" s="41">
        <f>AVERAGE(AO104:AO108)</f>
        <v>0</v>
      </c>
    </row>
    <row r="111" spans="1:41" ht="16.2" thickBot="1" x14ac:dyDescent="0.35">
      <c r="AC111" s="44"/>
      <c r="AD111" s="44"/>
      <c r="AF111" s="44"/>
    </row>
    <row r="112" spans="1:41" ht="16.2" thickBot="1" x14ac:dyDescent="0.35">
      <c r="A112" s="594" t="s">
        <v>159</v>
      </c>
      <c r="B112" s="595"/>
      <c r="C112" s="596"/>
      <c r="D112" s="47"/>
      <c r="E112" s="47"/>
      <c r="F112" s="47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E112" s="61"/>
      <c r="AG112" s="61"/>
      <c r="AH112" s="61"/>
      <c r="AI112" s="61"/>
      <c r="AJ112" s="61"/>
      <c r="AK112" s="61"/>
      <c r="AL112" s="61"/>
      <c r="AM112" s="61"/>
      <c r="AN112" s="34" t="s">
        <v>90</v>
      </c>
      <c r="AO112" s="34" t="s">
        <v>399</v>
      </c>
    </row>
    <row r="113" spans="1:41" ht="15.6" x14ac:dyDescent="0.3">
      <c r="A113" s="35">
        <v>22</v>
      </c>
      <c r="B113" s="597" t="s">
        <v>160</v>
      </c>
      <c r="C113" s="598"/>
      <c r="D113" s="48"/>
      <c r="E113" s="48"/>
      <c r="F113" s="48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61"/>
      <c r="AD113" s="61"/>
      <c r="AE113" s="43"/>
      <c r="AF113" s="61"/>
      <c r="AG113" s="43"/>
      <c r="AH113" s="43"/>
      <c r="AI113" s="43"/>
      <c r="AJ113" s="43"/>
      <c r="AK113" s="43"/>
      <c r="AL113" s="43"/>
      <c r="AM113" s="43"/>
      <c r="AN113" s="210">
        <v>0</v>
      </c>
      <c r="AO113" s="210">
        <v>0</v>
      </c>
    </row>
    <row r="114" spans="1:41" ht="15.6" x14ac:dyDescent="0.3">
      <c r="A114" s="37">
        <v>23</v>
      </c>
      <c r="B114" s="574" t="s">
        <v>161</v>
      </c>
      <c r="C114" s="586"/>
      <c r="D114" s="48"/>
      <c r="E114" s="48"/>
      <c r="F114" s="48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219">
        <v>0</v>
      </c>
      <c r="AO114" s="219">
        <v>0</v>
      </c>
    </row>
    <row r="115" spans="1:41" ht="15.6" x14ac:dyDescent="0.3">
      <c r="A115" s="37">
        <v>24</v>
      </c>
      <c r="B115" s="574" t="s">
        <v>162</v>
      </c>
      <c r="C115" s="586"/>
      <c r="D115" s="48"/>
      <c r="E115" s="48"/>
      <c r="F115" s="48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219">
        <v>0</v>
      </c>
      <c r="AO115" s="219">
        <v>0</v>
      </c>
    </row>
    <row r="116" spans="1:41" ht="15.6" x14ac:dyDescent="0.3">
      <c r="A116" s="37">
        <v>25</v>
      </c>
      <c r="B116" s="574" t="s">
        <v>163</v>
      </c>
      <c r="C116" s="586"/>
      <c r="D116" s="48"/>
      <c r="E116" s="48"/>
      <c r="F116" s="48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219">
        <v>0</v>
      </c>
      <c r="AO116" s="219">
        <v>0</v>
      </c>
    </row>
    <row r="117" spans="1:41" ht="16.2" thickBot="1" x14ac:dyDescent="0.35">
      <c r="A117" s="38">
        <v>26</v>
      </c>
      <c r="B117" s="575" t="s">
        <v>164</v>
      </c>
      <c r="C117" s="587"/>
      <c r="D117" s="48"/>
      <c r="E117" s="48"/>
      <c r="F117" s="48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26" t="s">
        <v>62</v>
      </c>
      <c r="AO117" s="211">
        <v>0.5</v>
      </c>
    </row>
    <row r="118" spans="1:41" ht="16.2" thickBot="1" x14ac:dyDescent="0.35">
      <c r="A118" s="588" t="s">
        <v>44</v>
      </c>
      <c r="B118" s="589"/>
      <c r="C118" s="590"/>
      <c r="D118" s="47"/>
      <c r="E118" s="47"/>
      <c r="F118" s="47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43"/>
      <c r="AD118" s="43"/>
      <c r="AE118" s="60"/>
      <c r="AF118" s="43"/>
      <c r="AG118" s="60"/>
      <c r="AH118" s="60"/>
      <c r="AI118" s="60"/>
      <c r="AJ118" s="60"/>
      <c r="AK118" s="60"/>
      <c r="AL118" s="60"/>
      <c r="AM118" s="60"/>
      <c r="AN118" s="10">
        <f>SUM(AN113:AN117)</f>
        <v>0</v>
      </c>
      <c r="AO118" s="10">
        <f>SUM(AO113:AO117)</f>
        <v>0.5</v>
      </c>
    </row>
    <row r="119" spans="1:41" ht="16.2" thickBot="1" x14ac:dyDescent="0.35">
      <c r="A119" s="591" t="s">
        <v>45</v>
      </c>
      <c r="B119" s="592"/>
      <c r="C119" s="593"/>
      <c r="D119" s="49"/>
      <c r="E119" s="49"/>
      <c r="F119" s="49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60"/>
      <c r="AD119" s="60"/>
      <c r="AE119" s="44"/>
      <c r="AF119" s="60"/>
      <c r="AG119" s="44"/>
      <c r="AH119" s="44"/>
      <c r="AI119" s="44"/>
      <c r="AJ119" s="44"/>
      <c r="AK119" s="44"/>
      <c r="AL119" s="44"/>
      <c r="AM119" s="44"/>
      <c r="AN119" s="41">
        <f>AVERAGE(AN113:AN117)</f>
        <v>0</v>
      </c>
      <c r="AO119" s="41">
        <f>AVERAGE(AO113:AO117)</f>
        <v>0.1</v>
      </c>
    </row>
    <row r="120" spans="1:41" ht="16.2" thickBot="1" x14ac:dyDescent="0.35">
      <c r="AC120" s="44"/>
      <c r="AD120" s="44"/>
      <c r="AF120" s="44"/>
    </row>
    <row r="121" spans="1:41" ht="16.2" thickBot="1" x14ac:dyDescent="0.35">
      <c r="A121" s="567" t="s">
        <v>165</v>
      </c>
      <c r="B121" s="568"/>
      <c r="C121" s="569"/>
      <c r="D121" s="47"/>
      <c r="E121" s="47"/>
      <c r="F121" s="47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E121" s="61"/>
      <c r="AG121" s="61"/>
      <c r="AH121" s="61"/>
      <c r="AI121" s="61"/>
      <c r="AJ121" s="61"/>
      <c r="AK121" s="61"/>
      <c r="AL121" s="61"/>
      <c r="AM121" s="61"/>
      <c r="AN121" s="34" t="s">
        <v>413</v>
      </c>
      <c r="AO121" s="34" t="s">
        <v>400</v>
      </c>
    </row>
    <row r="122" spans="1:41" ht="15.6" x14ac:dyDescent="0.3">
      <c r="A122" s="35">
        <v>22</v>
      </c>
      <c r="B122" s="570" t="s">
        <v>166</v>
      </c>
      <c r="C122" s="571"/>
      <c r="D122" s="48"/>
      <c r="E122" s="48"/>
      <c r="F122" s="48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61"/>
      <c r="AD122" s="61"/>
      <c r="AE122" s="43"/>
      <c r="AF122" s="61"/>
      <c r="AG122" s="43"/>
      <c r="AH122" s="43"/>
      <c r="AI122" s="43"/>
      <c r="AJ122" s="43"/>
      <c r="AK122" s="43"/>
      <c r="AL122" s="43"/>
      <c r="AM122" s="43"/>
      <c r="AN122" s="210">
        <v>0</v>
      </c>
      <c r="AO122" s="210">
        <v>0</v>
      </c>
    </row>
    <row r="123" spans="1:41" ht="15.6" x14ac:dyDescent="0.3">
      <c r="A123" s="37">
        <v>23</v>
      </c>
      <c r="B123" s="572" t="s">
        <v>167</v>
      </c>
      <c r="C123" s="573"/>
      <c r="D123" s="48"/>
      <c r="E123" s="48"/>
      <c r="F123" s="48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219">
        <v>0</v>
      </c>
      <c r="AO123" s="219">
        <v>0</v>
      </c>
    </row>
    <row r="124" spans="1:41" ht="15.6" x14ac:dyDescent="0.3">
      <c r="A124" s="37">
        <v>24</v>
      </c>
      <c r="B124" s="572" t="s">
        <v>168</v>
      </c>
      <c r="C124" s="573"/>
      <c r="D124" s="48"/>
      <c r="E124" s="48"/>
      <c r="F124" s="48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219">
        <v>0</v>
      </c>
      <c r="AO124" s="219">
        <v>0</v>
      </c>
    </row>
    <row r="125" spans="1:41" ht="15.6" x14ac:dyDescent="0.3">
      <c r="A125" s="37">
        <v>25</v>
      </c>
      <c r="B125" s="572" t="s">
        <v>169</v>
      </c>
      <c r="C125" s="573"/>
      <c r="D125" s="48"/>
      <c r="E125" s="48"/>
      <c r="F125" s="48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219">
        <v>0</v>
      </c>
      <c r="AO125" s="219">
        <v>0</v>
      </c>
    </row>
    <row r="126" spans="1:41" ht="16.2" thickBot="1" x14ac:dyDescent="0.35">
      <c r="A126" s="38">
        <v>26</v>
      </c>
      <c r="B126" s="564" t="s">
        <v>170</v>
      </c>
      <c r="C126" s="565"/>
      <c r="D126" s="48"/>
      <c r="E126" s="48"/>
      <c r="F126" s="48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26" t="s">
        <v>62</v>
      </c>
      <c r="AO126" s="26" t="s">
        <v>62</v>
      </c>
    </row>
    <row r="127" spans="1:41" ht="16.2" thickBot="1" x14ac:dyDescent="0.35">
      <c r="A127" s="533" t="s">
        <v>44</v>
      </c>
      <c r="B127" s="533"/>
      <c r="C127" s="533"/>
      <c r="D127" s="47"/>
      <c r="E127" s="47"/>
      <c r="F127" s="47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43"/>
      <c r="AD127" s="43"/>
      <c r="AE127" s="60"/>
      <c r="AF127" s="43"/>
      <c r="AG127" s="60"/>
      <c r="AH127" s="60"/>
      <c r="AI127" s="60"/>
      <c r="AJ127" s="60"/>
      <c r="AK127" s="60"/>
      <c r="AL127" s="60"/>
      <c r="AM127" s="60"/>
      <c r="AN127" s="10">
        <f>SUM(AN122:AN126)</f>
        <v>0</v>
      </c>
      <c r="AO127" s="10">
        <f>SUM(AO122:AO126)</f>
        <v>0</v>
      </c>
    </row>
    <row r="128" spans="1:41" ht="16.2" thickBot="1" x14ac:dyDescent="0.35">
      <c r="A128" s="533" t="s">
        <v>45</v>
      </c>
      <c r="B128" s="533"/>
      <c r="C128" s="533"/>
      <c r="D128" s="49"/>
      <c r="E128" s="49"/>
      <c r="F128" s="49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60"/>
      <c r="AD128" s="60"/>
      <c r="AE128" s="44"/>
      <c r="AF128" s="60"/>
      <c r="AG128" s="44"/>
      <c r="AH128" s="44"/>
      <c r="AI128" s="44"/>
      <c r="AJ128" s="44"/>
      <c r="AK128" s="44"/>
      <c r="AL128" s="44"/>
      <c r="AM128" s="44"/>
      <c r="AN128" s="41">
        <f>AVERAGE(AN122:AN126)</f>
        <v>0</v>
      </c>
      <c r="AO128" s="41">
        <f>AVERAGE(AO122:AO126)</f>
        <v>0</v>
      </c>
    </row>
    <row r="129" spans="1:41" ht="16.2" thickBot="1" x14ac:dyDescent="0.35">
      <c r="AC129" s="44"/>
      <c r="AD129" s="44"/>
      <c r="AF129" s="44"/>
    </row>
    <row r="130" spans="1:41" ht="31.8" thickBot="1" x14ac:dyDescent="0.35">
      <c r="A130" s="567" t="s">
        <v>171</v>
      </c>
      <c r="B130" s="568"/>
      <c r="C130" s="569"/>
      <c r="D130" s="47"/>
      <c r="E130" s="47"/>
      <c r="F130" s="47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E130" s="61"/>
      <c r="AG130" s="61"/>
      <c r="AH130" s="61"/>
      <c r="AI130" s="61"/>
      <c r="AJ130" s="61"/>
      <c r="AK130" s="61"/>
      <c r="AL130" s="61"/>
      <c r="AM130" s="61"/>
      <c r="AN130" s="34" t="s">
        <v>548</v>
      </c>
      <c r="AO130" s="34" t="s">
        <v>401</v>
      </c>
    </row>
    <row r="131" spans="1:41" ht="15.6" x14ac:dyDescent="0.3">
      <c r="A131" s="35">
        <v>22</v>
      </c>
      <c r="B131" s="570" t="s">
        <v>172</v>
      </c>
      <c r="C131" s="571"/>
      <c r="D131" s="48"/>
      <c r="E131" s="48"/>
      <c r="F131" s="48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61"/>
      <c r="AD131" s="61"/>
      <c r="AE131" s="43"/>
      <c r="AF131" s="61"/>
      <c r="AG131" s="43"/>
      <c r="AH131" s="43"/>
      <c r="AI131" s="43"/>
      <c r="AJ131" s="43"/>
      <c r="AK131" s="43"/>
      <c r="AL131" s="43"/>
      <c r="AM131" s="43"/>
      <c r="AN131" s="210">
        <v>0</v>
      </c>
      <c r="AO131" s="210">
        <v>0</v>
      </c>
    </row>
    <row r="132" spans="1:41" ht="15.6" x14ac:dyDescent="0.3">
      <c r="A132" s="37">
        <v>23</v>
      </c>
      <c r="B132" s="572" t="s">
        <v>173</v>
      </c>
      <c r="C132" s="573"/>
      <c r="D132" s="48"/>
      <c r="E132" s="48"/>
      <c r="F132" s="48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219">
        <v>0</v>
      </c>
      <c r="AO132" s="219">
        <v>0</v>
      </c>
    </row>
    <row r="133" spans="1:41" ht="15.6" x14ac:dyDescent="0.3">
      <c r="A133" s="37">
        <v>24</v>
      </c>
      <c r="B133" s="572" t="s">
        <v>174</v>
      </c>
      <c r="C133" s="573"/>
      <c r="D133" s="48"/>
      <c r="E133" s="48"/>
      <c r="F133" s="48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219">
        <v>0</v>
      </c>
      <c r="AO133" s="219">
        <v>0</v>
      </c>
    </row>
    <row r="134" spans="1:41" ht="15.6" x14ac:dyDescent="0.3">
      <c r="A134" s="37">
        <v>25</v>
      </c>
      <c r="B134" s="572" t="s">
        <v>175</v>
      </c>
      <c r="C134" s="573"/>
      <c r="D134" s="48"/>
      <c r="E134" s="48"/>
      <c r="F134" s="48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219">
        <v>0</v>
      </c>
      <c r="AO134" s="219">
        <v>0</v>
      </c>
    </row>
    <row r="135" spans="1:41" ht="16.2" thickBot="1" x14ac:dyDescent="0.35">
      <c r="A135" s="38">
        <v>26</v>
      </c>
      <c r="B135" s="564" t="s">
        <v>176</v>
      </c>
      <c r="C135" s="565"/>
      <c r="D135" s="48"/>
      <c r="E135" s="48"/>
      <c r="F135" s="48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26" t="s">
        <v>62</v>
      </c>
      <c r="AO135" s="26" t="s">
        <v>62</v>
      </c>
    </row>
    <row r="136" spans="1:41" ht="16.2" thickBot="1" x14ac:dyDescent="0.35">
      <c r="A136" s="578" t="s">
        <v>44</v>
      </c>
      <c r="B136" s="579"/>
      <c r="C136" s="580"/>
      <c r="D136" s="47"/>
      <c r="E136" s="47"/>
      <c r="F136" s="47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43"/>
      <c r="AD136" s="43"/>
      <c r="AE136" s="60"/>
      <c r="AF136" s="43"/>
      <c r="AG136" s="60"/>
      <c r="AH136" s="60"/>
      <c r="AI136" s="60"/>
      <c r="AJ136" s="60"/>
      <c r="AK136" s="60"/>
      <c r="AL136" s="60"/>
      <c r="AM136" s="60"/>
      <c r="AN136" s="10">
        <f>SUM(AN131:AN135)</f>
        <v>0</v>
      </c>
      <c r="AO136" s="10">
        <f>SUM(AO131:AO135)</f>
        <v>0</v>
      </c>
    </row>
    <row r="137" spans="1:41" ht="16.2" thickBot="1" x14ac:dyDescent="0.35">
      <c r="A137" s="581" t="s">
        <v>45</v>
      </c>
      <c r="B137" s="582"/>
      <c r="C137" s="583"/>
      <c r="D137" s="49"/>
      <c r="E137" s="49"/>
      <c r="F137" s="49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60"/>
      <c r="AD137" s="60"/>
      <c r="AE137" s="44"/>
      <c r="AF137" s="60"/>
      <c r="AG137" s="44"/>
      <c r="AH137" s="44"/>
      <c r="AI137" s="44"/>
      <c r="AJ137" s="44"/>
      <c r="AK137" s="44"/>
      <c r="AL137" s="44"/>
      <c r="AM137" s="44"/>
      <c r="AN137" s="41">
        <f>AVERAGE(AN131:AN135)</f>
        <v>0</v>
      </c>
      <c r="AO137" s="41">
        <f>AVERAGE(AO131:AO135)</f>
        <v>0</v>
      </c>
    </row>
    <row r="138" spans="1:41" ht="16.2" thickBot="1" x14ac:dyDescent="0.35">
      <c r="AC138" s="44"/>
      <c r="AD138" s="44"/>
      <c r="AF138" s="44"/>
    </row>
    <row r="139" spans="1:41" ht="16.2" thickBot="1" x14ac:dyDescent="0.35">
      <c r="A139" s="567" t="s">
        <v>177</v>
      </c>
      <c r="B139" s="568"/>
      <c r="C139" s="569"/>
      <c r="D139" s="47"/>
      <c r="E139" s="47"/>
      <c r="F139" s="47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E139" s="61"/>
      <c r="AG139" s="61"/>
      <c r="AH139" s="61"/>
      <c r="AI139" s="61"/>
      <c r="AJ139" s="61"/>
      <c r="AK139" s="61"/>
      <c r="AL139" s="61"/>
      <c r="AM139" s="61"/>
      <c r="AN139" s="34" t="s">
        <v>549</v>
      </c>
      <c r="AO139" s="34" t="s">
        <v>333</v>
      </c>
    </row>
    <row r="140" spans="1:41" ht="15.6" x14ac:dyDescent="0.3">
      <c r="A140" s="35">
        <v>22</v>
      </c>
      <c r="B140" s="570" t="s">
        <v>178</v>
      </c>
      <c r="C140" s="571"/>
      <c r="D140" s="48"/>
      <c r="E140" s="48"/>
      <c r="F140" s="48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61"/>
      <c r="AD140" s="61"/>
      <c r="AE140" s="43"/>
      <c r="AF140" s="61"/>
      <c r="AG140" s="43"/>
      <c r="AH140" s="43"/>
      <c r="AI140" s="43"/>
      <c r="AJ140" s="43"/>
      <c r="AK140" s="43"/>
      <c r="AL140" s="43"/>
      <c r="AM140" s="43"/>
      <c r="AN140" s="210">
        <v>0</v>
      </c>
      <c r="AO140" s="210">
        <v>0</v>
      </c>
    </row>
    <row r="141" spans="1:41" ht="15.6" x14ac:dyDescent="0.3">
      <c r="A141" s="37">
        <v>23</v>
      </c>
      <c r="B141" s="572" t="s">
        <v>179</v>
      </c>
      <c r="C141" s="573"/>
      <c r="D141" s="48"/>
      <c r="E141" s="48"/>
      <c r="F141" s="48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219">
        <v>0</v>
      </c>
      <c r="AO141" s="219">
        <v>0</v>
      </c>
    </row>
    <row r="142" spans="1:41" ht="15.6" x14ac:dyDescent="0.3">
      <c r="A142" s="37">
        <v>24</v>
      </c>
      <c r="B142" s="572" t="s">
        <v>180</v>
      </c>
      <c r="C142" s="573"/>
      <c r="D142" s="48"/>
      <c r="E142" s="48"/>
      <c r="F142" s="48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219">
        <v>0</v>
      </c>
      <c r="AO142" s="219">
        <v>0</v>
      </c>
    </row>
    <row r="143" spans="1:41" ht="15.6" x14ac:dyDescent="0.3">
      <c r="A143" s="37">
        <v>25</v>
      </c>
      <c r="B143" s="572" t="s">
        <v>181</v>
      </c>
      <c r="C143" s="573"/>
      <c r="D143" s="48"/>
      <c r="E143" s="48"/>
      <c r="F143" s="48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219">
        <v>0</v>
      </c>
      <c r="AO143" s="219">
        <v>0</v>
      </c>
    </row>
    <row r="144" spans="1:41" ht="16.2" thickBot="1" x14ac:dyDescent="0.35">
      <c r="A144" s="38">
        <v>26</v>
      </c>
      <c r="B144" s="564" t="s">
        <v>182</v>
      </c>
      <c r="C144" s="565"/>
      <c r="D144" s="48"/>
      <c r="E144" s="48"/>
      <c r="F144" s="48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26" t="s">
        <v>62</v>
      </c>
      <c r="AO144" s="26" t="s">
        <v>62</v>
      </c>
    </row>
    <row r="145" spans="1:41" ht="16.2" thickBot="1" x14ac:dyDescent="0.35">
      <c r="A145" s="578" t="s">
        <v>44</v>
      </c>
      <c r="B145" s="579"/>
      <c r="C145" s="580"/>
      <c r="D145" s="47"/>
      <c r="E145" s="47"/>
      <c r="F145" s="47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43"/>
      <c r="AD145" s="43"/>
      <c r="AE145" s="60"/>
      <c r="AF145" s="43"/>
      <c r="AG145" s="60"/>
      <c r="AH145" s="60"/>
      <c r="AI145" s="60"/>
      <c r="AJ145" s="60"/>
      <c r="AK145" s="60"/>
      <c r="AL145" s="60"/>
      <c r="AM145" s="60"/>
      <c r="AN145" s="10">
        <f>SUM(AN140:AN144)</f>
        <v>0</v>
      </c>
      <c r="AO145" s="10">
        <f>SUM(AO140:AO144)</f>
        <v>0</v>
      </c>
    </row>
    <row r="146" spans="1:41" ht="16.2" thickBot="1" x14ac:dyDescent="0.35">
      <c r="A146" s="581" t="s">
        <v>45</v>
      </c>
      <c r="B146" s="582"/>
      <c r="C146" s="583"/>
      <c r="D146" s="49"/>
      <c r="E146" s="49"/>
      <c r="F146" s="49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60"/>
      <c r="AD146" s="60"/>
      <c r="AE146" s="44"/>
      <c r="AF146" s="60"/>
      <c r="AG146" s="44"/>
      <c r="AH146" s="44"/>
      <c r="AI146" s="44"/>
      <c r="AJ146" s="44"/>
      <c r="AK146" s="44"/>
      <c r="AL146" s="44"/>
      <c r="AM146" s="44"/>
      <c r="AN146" s="41">
        <f>AVERAGE(AN140:AN144)</f>
        <v>0</v>
      </c>
      <c r="AO146" s="41">
        <f>AVERAGE(AO140:AO144)</f>
        <v>0</v>
      </c>
    </row>
    <row r="147" spans="1:41" ht="16.2" thickBot="1" x14ac:dyDescent="0.35">
      <c r="AC147" s="44"/>
      <c r="AD147" s="44"/>
      <c r="AF147" s="44"/>
    </row>
    <row r="148" spans="1:41" ht="31.8" thickBot="1" x14ac:dyDescent="0.35">
      <c r="A148" s="567" t="s">
        <v>183</v>
      </c>
      <c r="B148" s="568"/>
      <c r="C148" s="569"/>
      <c r="D148" s="47"/>
      <c r="E148" s="47"/>
      <c r="F148" s="47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E148" s="61"/>
      <c r="AG148" s="61"/>
      <c r="AH148" s="61"/>
      <c r="AI148" s="61"/>
      <c r="AJ148" s="61"/>
      <c r="AK148" s="61"/>
      <c r="AL148" s="61"/>
      <c r="AM148" s="61"/>
      <c r="AN148" s="34" t="s">
        <v>550</v>
      </c>
      <c r="AO148" s="34" t="s">
        <v>402</v>
      </c>
    </row>
    <row r="149" spans="1:41" ht="15.6" x14ac:dyDescent="0.3">
      <c r="A149" s="35">
        <v>22</v>
      </c>
      <c r="B149" s="570" t="s">
        <v>184</v>
      </c>
      <c r="C149" s="571"/>
      <c r="D149" s="48"/>
      <c r="E149" s="48"/>
      <c r="F149" s="48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61"/>
      <c r="AD149" s="61"/>
      <c r="AE149" s="43"/>
      <c r="AF149" s="61"/>
      <c r="AG149" s="43"/>
      <c r="AH149" s="43"/>
      <c r="AI149" s="43"/>
      <c r="AJ149" s="43"/>
      <c r="AK149" s="43"/>
      <c r="AL149" s="43"/>
      <c r="AM149" s="43"/>
      <c r="AN149" s="210">
        <v>0</v>
      </c>
      <c r="AO149" s="210">
        <v>0</v>
      </c>
    </row>
    <row r="150" spans="1:41" ht="15.6" x14ac:dyDescent="0.3">
      <c r="A150" s="37">
        <v>23</v>
      </c>
      <c r="B150" s="572" t="s">
        <v>185</v>
      </c>
      <c r="C150" s="573"/>
      <c r="D150" s="48"/>
      <c r="E150" s="48"/>
      <c r="F150" s="48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219">
        <v>0</v>
      </c>
      <c r="AO150" s="219">
        <v>0</v>
      </c>
    </row>
    <row r="151" spans="1:41" ht="15.6" x14ac:dyDescent="0.3">
      <c r="A151" s="37">
        <v>24</v>
      </c>
      <c r="B151" s="572" t="s">
        <v>186</v>
      </c>
      <c r="C151" s="573"/>
      <c r="D151" s="48"/>
      <c r="E151" s="48"/>
      <c r="F151" s="48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219">
        <v>0</v>
      </c>
      <c r="AO151" s="219">
        <v>0</v>
      </c>
    </row>
    <row r="152" spans="1:41" ht="15.6" x14ac:dyDescent="0.3">
      <c r="A152" s="37">
        <v>25</v>
      </c>
      <c r="B152" s="572" t="s">
        <v>187</v>
      </c>
      <c r="C152" s="573"/>
      <c r="D152" s="48"/>
      <c r="E152" s="48"/>
      <c r="F152" s="48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219">
        <v>0</v>
      </c>
      <c r="AO152" s="219">
        <v>0</v>
      </c>
    </row>
    <row r="153" spans="1:41" ht="16.2" thickBot="1" x14ac:dyDescent="0.35">
      <c r="A153" s="38">
        <v>26</v>
      </c>
      <c r="B153" s="564" t="s">
        <v>188</v>
      </c>
      <c r="C153" s="565"/>
      <c r="D153" s="48"/>
      <c r="E153" s="48"/>
      <c r="F153" s="48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26" t="s">
        <v>62</v>
      </c>
      <c r="AO153" s="26" t="s">
        <v>62</v>
      </c>
    </row>
    <row r="154" spans="1:41" ht="16.2" thickBot="1" x14ac:dyDescent="0.35">
      <c r="A154" s="578" t="s">
        <v>44</v>
      </c>
      <c r="B154" s="579"/>
      <c r="C154" s="580"/>
      <c r="D154" s="47"/>
      <c r="E154" s="47"/>
      <c r="F154" s="47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43"/>
      <c r="AD154" s="43"/>
      <c r="AE154" s="60"/>
      <c r="AF154" s="43"/>
      <c r="AG154" s="60"/>
      <c r="AH154" s="60"/>
      <c r="AI154" s="60"/>
      <c r="AJ154" s="60"/>
      <c r="AK154" s="60"/>
      <c r="AL154" s="60"/>
      <c r="AM154" s="60"/>
      <c r="AN154" s="10">
        <f>SUM(AN149:AN153)</f>
        <v>0</v>
      </c>
      <c r="AO154" s="10">
        <f>SUM(AO149:AO153)</f>
        <v>0</v>
      </c>
    </row>
    <row r="155" spans="1:41" ht="16.2" thickBot="1" x14ac:dyDescent="0.35">
      <c r="A155" s="581" t="s">
        <v>45</v>
      </c>
      <c r="B155" s="582"/>
      <c r="C155" s="583"/>
      <c r="D155" s="49"/>
      <c r="E155" s="49"/>
      <c r="F155" s="49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60"/>
      <c r="AD155" s="60"/>
      <c r="AE155" s="44"/>
      <c r="AF155" s="60"/>
      <c r="AG155" s="44"/>
      <c r="AH155" s="44"/>
      <c r="AI155" s="44"/>
      <c r="AJ155" s="44"/>
      <c r="AK155" s="44"/>
      <c r="AL155" s="44"/>
      <c r="AM155" s="44"/>
      <c r="AN155" s="41">
        <f>AVERAGE(AN149:AN153)</f>
        <v>0</v>
      </c>
      <c r="AO155" s="41">
        <f>AVERAGE(AO149:AO153)</f>
        <v>0</v>
      </c>
    </row>
    <row r="156" spans="1:41" ht="16.2" thickBot="1" x14ac:dyDescent="0.35">
      <c r="AC156" s="44"/>
      <c r="AD156" s="44"/>
      <c r="AF156" s="44"/>
    </row>
    <row r="157" spans="1:41" ht="16.2" thickBot="1" x14ac:dyDescent="0.35">
      <c r="A157" s="567" t="s">
        <v>189</v>
      </c>
      <c r="B157" s="568"/>
      <c r="C157" s="569"/>
      <c r="D157" s="47"/>
      <c r="E157" s="47"/>
      <c r="F157" s="47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E157" s="61"/>
      <c r="AG157" s="61"/>
      <c r="AH157" s="61"/>
      <c r="AI157" s="61"/>
      <c r="AJ157" s="61"/>
      <c r="AK157" s="61"/>
      <c r="AL157" s="61"/>
      <c r="AM157" s="61"/>
      <c r="AN157" s="34" t="s">
        <v>551</v>
      </c>
      <c r="AO157" s="34" t="s">
        <v>403</v>
      </c>
    </row>
    <row r="158" spans="1:41" ht="15.6" x14ac:dyDescent="0.3">
      <c r="A158" s="35">
        <v>22</v>
      </c>
      <c r="B158" s="570" t="s">
        <v>190</v>
      </c>
      <c r="C158" s="571"/>
      <c r="D158" s="48"/>
      <c r="E158" s="48"/>
      <c r="F158" s="48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61"/>
      <c r="AD158" s="61"/>
      <c r="AE158" s="43"/>
      <c r="AF158" s="61"/>
      <c r="AG158" s="43"/>
      <c r="AH158" s="43"/>
      <c r="AI158" s="43"/>
      <c r="AJ158" s="43"/>
      <c r="AK158" s="43"/>
      <c r="AL158" s="43"/>
      <c r="AM158" s="43"/>
      <c r="AN158" s="210">
        <v>0</v>
      </c>
      <c r="AO158" s="210">
        <v>0</v>
      </c>
    </row>
    <row r="159" spans="1:41" ht="15.6" x14ac:dyDescent="0.3">
      <c r="A159" s="37">
        <v>23</v>
      </c>
      <c r="B159" s="572" t="s">
        <v>191</v>
      </c>
      <c r="C159" s="573"/>
      <c r="D159" s="48"/>
      <c r="E159" s="48"/>
      <c r="F159" s="48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219">
        <v>0</v>
      </c>
      <c r="AO159" s="219">
        <v>0</v>
      </c>
    </row>
    <row r="160" spans="1:41" ht="15.6" x14ac:dyDescent="0.3">
      <c r="A160" s="37">
        <v>24</v>
      </c>
      <c r="B160" s="572" t="s">
        <v>192</v>
      </c>
      <c r="C160" s="573"/>
      <c r="D160" s="48"/>
      <c r="E160" s="48"/>
      <c r="F160" s="48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219">
        <v>0</v>
      </c>
      <c r="AO160" s="219">
        <v>0</v>
      </c>
    </row>
    <row r="161" spans="1:41" ht="15.6" x14ac:dyDescent="0.3">
      <c r="A161" s="37">
        <v>25</v>
      </c>
      <c r="B161" s="572" t="s">
        <v>193</v>
      </c>
      <c r="C161" s="573"/>
      <c r="D161" s="48"/>
      <c r="E161" s="48"/>
      <c r="F161" s="48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219">
        <v>0</v>
      </c>
      <c r="AO161" s="219">
        <v>0</v>
      </c>
    </row>
    <row r="162" spans="1:41" ht="16.2" thickBot="1" x14ac:dyDescent="0.35">
      <c r="A162" s="38">
        <v>26</v>
      </c>
      <c r="B162" s="564" t="s">
        <v>194</v>
      </c>
      <c r="C162" s="565"/>
      <c r="D162" s="48"/>
      <c r="E162" s="48"/>
      <c r="F162" s="48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26" t="s">
        <v>62</v>
      </c>
      <c r="AO162" s="211">
        <v>0.5</v>
      </c>
    </row>
    <row r="163" spans="1:41" ht="16.2" thickBot="1" x14ac:dyDescent="0.35">
      <c r="A163" s="578" t="s">
        <v>44</v>
      </c>
      <c r="B163" s="579"/>
      <c r="C163" s="580"/>
      <c r="D163" s="47"/>
      <c r="E163" s="47"/>
      <c r="F163" s="47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43"/>
      <c r="AD163" s="43"/>
      <c r="AE163" s="60"/>
      <c r="AF163" s="43"/>
      <c r="AG163" s="60"/>
      <c r="AH163" s="60"/>
      <c r="AI163" s="60"/>
      <c r="AJ163" s="60"/>
      <c r="AK163" s="60"/>
      <c r="AL163" s="60"/>
      <c r="AM163" s="60"/>
      <c r="AN163" s="10">
        <f>SUM(AN158:AN162)</f>
        <v>0</v>
      </c>
      <c r="AO163" s="10">
        <f>SUM(AO158:AO162)</f>
        <v>0.5</v>
      </c>
    </row>
    <row r="164" spans="1:41" ht="16.2" thickBot="1" x14ac:dyDescent="0.35">
      <c r="A164" s="581" t="s">
        <v>45</v>
      </c>
      <c r="B164" s="582"/>
      <c r="C164" s="583"/>
      <c r="D164" s="49"/>
      <c r="E164" s="49"/>
      <c r="F164" s="49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60"/>
      <c r="AD164" s="60"/>
      <c r="AE164" s="44"/>
      <c r="AF164" s="60"/>
      <c r="AG164" s="44"/>
      <c r="AH164" s="44"/>
      <c r="AI164" s="44"/>
      <c r="AJ164" s="44"/>
      <c r="AK164" s="44"/>
      <c r="AL164" s="44"/>
      <c r="AM164" s="44"/>
      <c r="AN164" s="41">
        <f>AVERAGE(AN158:AN162)</f>
        <v>0</v>
      </c>
      <c r="AO164" s="41">
        <f>AVERAGE(AO158:AO162)</f>
        <v>0.1</v>
      </c>
    </row>
    <row r="165" spans="1:41" ht="16.2" thickBot="1" x14ac:dyDescent="0.35">
      <c r="AC165" s="44"/>
      <c r="AD165" s="44"/>
      <c r="AF165" s="44"/>
    </row>
    <row r="166" spans="1:41" ht="16.2" thickBot="1" x14ac:dyDescent="0.35">
      <c r="A166" s="567" t="s">
        <v>195</v>
      </c>
      <c r="B166" s="568"/>
      <c r="C166" s="569"/>
      <c r="D166" s="47"/>
      <c r="E166" s="47"/>
      <c r="F166" s="47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E166" s="61"/>
      <c r="AG166" s="61"/>
      <c r="AH166" s="61"/>
      <c r="AI166" s="61"/>
      <c r="AJ166" s="61"/>
      <c r="AK166" s="61"/>
      <c r="AL166" s="61"/>
      <c r="AM166" s="61"/>
      <c r="AN166" s="34" t="s">
        <v>280</v>
      </c>
      <c r="AO166" s="34" t="s">
        <v>404</v>
      </c>
    </row>
    <row r="167" spans="1:41" ht="15.6" x14ac:dyDescent="0.3">
      <c r="A167" s="35">
        <v>22</v>
      </c>
      <c r="B167" s="570" t="s">
        <v>196</v>
      </c>
      <c r="C167" s="571"/>
      <c r="D167" s="48"/>
      <c r="E167" s="48"/>
      <c r="F167" s="48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61"/>
      <c r="AD167" s="61"/>
      <c r="AE167" s="43"/>
      <c r="AF167" s="61"/>
      <c r="AG167" s="43"/>
      <c r="AH167" s="43"/>
      <c r="AI167" s="43"/>
      <c r="AJ167" s="43"/>
      <c r="AK167" s="43"/>
      <c r="AL167" s="43"/>
      <c r="AM167" s="43"/>
      <c r="AN167" s="210">
        <v>0</v>
      </c>
      <c r="AO167" s="210">
        <v>0</v>
      </c>
    </row>
    <row r="168" spans="1:41" ht="15.6" x14ac:dyDescent="0.3">
      <c r="A168" s="37">
        <v>23</v>
      </c>
      <c r="B168" s="572" t="s">
        <v>197</v>
      </c>
      <c r="C168" s="573"/>
      <c r="D168" s="48"/>
      <c r="E168" s="48"/>
      <c r="F168" s="48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219">
        <v>0</v>
      </c>
      <c r="AO168" s="219">
        <v>0</v>
      </c>
    </row>
    <row r="169" spans="1:41" ht="15.6" x14ac:dyDescent="0.3">
      <c r="A169" s="37">
        <v>24</v>
      </c>
      <c r="B169" s="572" t="s">
        <v>198</v>
      </c>
      <c r="C169" s="573"/>
      <c r="D169" s="48"/>
      <c r="E169" s="48"/>
      <c r="F169" s="48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219">
        <v>0</v>
      </c>
      <c r="AO169" s="219">
        <v>0</v>
      </c>
    </row>
    <row r="170" spans="1:41" ht="15.6" x14ac:dyDescent="0.3">
      <c r="A170" s="37">
        <v>25</v>
      </c>
      <c r="B170" s="572" t="s">
        <v>199</v>
      </c>
      <c r="C170" s="573"/>
      <c r="D170" s="48"/>
      <c r="E170" s="48"/>
      <c r="F170" s="48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219">
        <v>0</v>
      </c>
      <c r="AO170" s="219">
        <v>0</v>
      </c>
    </row>
    <row r="171" spans="1:41" ht="16.2" thickBot="1" x14ac:dyDescent="0.35">
      <c r="A171" s="38">
        <v>26</v>
      </c>
      <c r="B171" s="564" t="s">
        <v>200</v>
      </c>
      <c r="C171" s="565"/>
      <c r="D171" s="48"/>
      <c r="E171" s="48"/>
      <c r="F171" s="48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26" t="s">
        <v>62</v>
      </c>
      <c r="AO171" s="211">
        <v>0.5</v>
      </c>
    </row>
    <row r="172" spans="1:41" ht="16.2" thickBot="1" x14ac:dyDescent="0.35">
      <c r="A172" s="578" t="s">
        <v>44</v>
      </c>
      <c r="B172" s="579"/>
      <c r="C172" s="580"/>
      <c r="D172" s="47"/>
      <c r="E172" s="47"/>
      <c r="F172" s="47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43"/>
      <c r="AD172" s="43"/>
      <c r="AE172" s="60"/>
      <c r="AF172" s="43"/>
      <c r="AG172" s="60"/>
      <c r="AH172" s="60"/>
      <c r="AI172" s="60"/>
      <c r="AJ172" s="60"/>
      <c r="AK172" s="60"/>
      <c r="AL172" s="60"/>
      <c r="AM172" s="60"/>
      <c r="AN172" s="10">
        <f>SUM(AN167:AN171)</f>
        <v>0</v>
      </c>
      <c r="AO172" s="10">
        <f>SUM(AO167:AO171)</f>
        <v>0.5</v>
      </c>
    </row>
    <row r="173" spans="1:41" ht="16.2" thickBot="1" x14ac:dyDescent="0.35">
      <c r="A173" s="581" t="s">
        <v>45</v>
      </c>
      <c r="B173" s="582"/>
      <c r="C173" s="583"/>
      <c r="D173" s="49"/>
      <c r="E173" s="49"/>
      <c r="F173" s="49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60"/>
      <c r="AD173" s="60"/>
      <c r="AE173" s="44"/>
      <c r="AF173" s="60"/>
      <c r="AG173" s="44"/>
      <c r="AH173" s="44"/>
      <c r="AI173" s="44"/>
      <c r="AJ173" s="44"/>
      <c r="AK173" s="44"/>
      <c r="AL173" s="44"/>
      <c r="AM173" s="44"/>
      <c r="AN173" s="41">
        <f>AVERAGE(AN167:AN171)</f>
        <v>0</v>
      </c>
      <c r="AO173" s="41">
        <f>AVERAGE(AO167:AO171)</f>
        <v>0.1</v>
      </c>
    </row>
    <row r="174" spans="1:41" ht="16.2" thickBot="1" x14ac:dyDescent="0.35">
      <c r="AC174" s="44"/>
      <c r="AD174" s="44"/>
      <c r="AF174" s="44"/>
    </row>
    <row r="175" spans="1:41" ht="16.2" thickBot="1" x14ac:dyDescent="0.35">
      <c r="A175" s="567" t="s">
        <v>201</v>
      </c>
      <c r="B175" s="568"/>
      <c r="C175" s="569"/>
      <c r="D175" s="47"/>
      <c r="E175" s="47"/>
      <c r="F175" s="47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E175" s="61"/>
      <c r="AG175" s="61"/>
      <c r="AH175" s="61"/>
      <c r="AI175" s="61"/>
      <c r="AJ175" s="61"/>
      <c r="AK175" s="61"/>
      <c r="AL175" s="61"/>
      <c r="AM175" s="61"/>
      <c r="AN175" s="34" t="s">
        <v>552</v>
      </c>
      <c r="AO175" s="34" t="s">
        <v>405</v>
      </c>
    </row>
    <row r="176" spans="1:41" ht="15.6" x14ac:dyDescent="0.3">
      <c r="A176" s="35">
        <v>22</v>
      </c>
      <c r="B176" s="570" t="s">
        <v>202</v>
      </c>
      <c r="C176" s="571"/>
      <c r="D176" s="48"/>
      <c r="E176" s="48"/>
      <c r="F176" s="48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61"/>
      <c r="AD176" s="61"/>
      <c r="AE176" s="43"/>
      <c r="AF176" s="61"/>
      <c r="AG176" s="43"/>
      <c r="AH176" s="43"/>
      <c r="AI176" s="43"/>
      <c r="AJ176" s="43"/>
      <c r="AK176" s="43"/>
      <c r="AL176" s="43"/>
      <c r="AM176" s="43"/>
      <c r="AN176" s="210">
        <v>0</v>
      </c>
      <c r="AO176" s="210">
        <v>0</v>
      </c>
    </row>
    <row r="177" spans="1:41" ht="15.6" x14ac:dyDescent="0.3">
      <c r="A177" s="37">
        <v>23</v>
      </c>
      <c r="B177" s="572" t="s">
        <v>203</v>
      </c>
      <c r="C177" s="573"/>
      <c r="D177" s="48"/>
      <c r="E177" s="48"/>
      <c r="F177" s="48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219">
        <v>0</v>
      </c>
      <c r="AO177" s="219">
        <v>0</v>
      </c>
    </row>
    <row r="178" spans="1:41" ht="15.6" x14ac:dyDescent="0.3">
      <c r="A178" s="37">
        <v>24</v>
      </c>
      <c r="B178" s="572" t="s">
        <v>204</v>
      </c>
      <c r="C178" s="573"/>
      <c r="D178" s="48"/>
      <c r="E178" s="48"/>
      <c r="F178" s="48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219">
        <v>0</v>
      </c>
      <c r="AO178" s="219">
        <v>0</v>
      </c>
    </row>
    <row r="179" spans="1:41" ht="15.6" x14ac:dyDescent="0.3">
      <c r="A179" s="37">
        <v>25</v>
      </c>
      <c r="B179" s="572" t="s">
        <v>205</v>
      </c>
      <c r="C179" s="573"/>
      <c r="D179" s="48"/>
      <c r="E179" s="48"/>
      <c r="F179" s="48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219">
        <v>0</v>
      </c>
      <c r="AO179" s="219">
        <v>0</v>
      </c>
    </row>
    <row r="180" spans="1:41" ht="16.2" thickBot="1" x14ac:dyDescent="0.35">
      <c r="A180" s="45">
        <v>26</v>
      </c>
      <c r="B180" s="584" t="s">
        <v>206</v>
      </c>
      <c r="C180" s="585"/>
      <c r="D180" s="48"/>
      <c r="E180" s="48"/>
      <c r="F180" s="48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26" t="s">
        <v>62</v>
      </c>
      <c r="AO180" s="211">
        <v>0.5</v>
      </c>
    </row>
    <row r="181" spans="1:41" ht="16.2" thickBot="1" x14ac:dyDescent="0.35">
      <c r="A181" s="578" t="s">
        <v>44</v>
      </c>
      <c r="B181" s="579"/>
      <c r="C181" s="580"/>
      <c r="D181" s="47"/>
      <c r="E181" s="47"/>
      <c r="F181" s="47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43"/>
      <c r="AD181" s="43"/>
      <c r="AE181" s="60"/>
      <c r="AF181" s="43"/>
      <c r="AG181" s="60"/>
      <c r="AH181" s="60"/>
      <c r="AI181" s="60"/>
      <c r="AJ181" s="60"/>
      <c r="AK181" s="60"/>
      <c r="AL181" s="60"/>
      <c r="AM181" s="60"/>
      <c r="AN181" s="10">
        <f>SUM(AN176:AN180)</f>
        <v>0</v>
      </c>
      <c r="AO181" s="10">
        <f>SUM(AO176:AO180)</f>
        <v>0.5</v>
      </c>
    </row>
    <row r="182" spans="1:41" ht="16.2" thickBot="1" x14ac:dyDescent="0.35">
      <c r="A182" s="578" t="s">
        <v>45</v>
      </c>
      <c r="B182" s="579"/>
      <c r="C182" s="580"/>
      <c r="D182" s="49"/>
      <c r="E182" s="49"/>
      <c r="F182" s="49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60"/>
      <c r="AD182" s="60"/>
      <c r="AE182" s="44"/>
      <c r="AF182" s="60"/>
      <c r="AG182" s="44"/>
      <c r="AH182" s="44"/>
      <c r="AI182" s="44"/>
      <c r="AJ182" s="44"/>
      <c r="AK182" s="44"/>
      <c r="AL182" s="44"/>
      <c r="AM182" s="44"/>
      <c r="AN182" s="41">
        <f>AVERAGE(AN176:AN180)</f>
        <v>0</v>
      </c>
      <c r="AO182" s="41">
        <f>AVERAGE(AO176:AO180)</f>
        <v>0.1</v>
      </c>
    </row>
    <row r="183" spans="1:41" ht="16.2" thickBot="1" x14ac:dyDescent="0.35">
      <c r="AC183" s="44"/>
      <c r="AD183" s="44"/>
      <c r="AF183" s="44"/>
    </row>
    <row r="184" spans="1:41" ht="16.2" thickBot="1" x14ac:dyDescent="0.35">
      <c r="A184" s="567" t="s">
        <v>207</v>
      </c>
      <c r="B184" s="568"/>
      <c r="C184" s="569"/>
      <c r="D184" s="47"/>
      <c r="E184" s="47"/>
      <c r="F184" s="47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E184" s="61"/>
      <c r="AG184" s="61"/>
      <c r="AH184" s="61"/>
      <c r="AI184" s="61"/>
      <c r="AJ184" s="61"/>
      <c r="AK184" s="61"/>
      <c r="AL184" s="61"/>
      <c r="AM184" s="61"/>
      <c r="AN184" s="61"/>
      <c r="AO184" s="34" t="s">
        <v>312</v>
      </c>
    </row>
    <row r="185" spans="1:41" ht="15.6" x14ac:dyDescent="0.3">
      <c r="A185" s="35">
        <v>22</v>
      </c>
      <c r="B185" s="570" t="s">
        <v>208</v>
      </c>
      <c r="C185" s="571"/>
      <c r="D185" s="48"/>
      <c r="E185" s="48"/>
      <c r="F185" s="48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61"/>
      <c r="AD185" s="61"/>
      <c r="AE185" s="43"/>
      <c r="AF185" s="61"/>
      <c r="AG185" s="43"/>
      <c r="AH185" s="43"/>
      <c r="AI185" s="43"/>
      <c r="AJ185" s="43"/>
      <c r="AK185" s="43"/>
      <c r="AL185" s="43"/>
      <c r="AM185" s="43"/>
      <c r="AN185" s="43"/>
      <c r="AO185" s="210">
        <v>0</v>
      </c>
    </row>
    <row r="186" spans="1:41" ht="15.6" x14ac:dyDescent="0.3">
      <c r="A186" s="37">
        <v>23</v>
      </c>
      <c r="B186" s="572" t="s">
        <v>209</v>
      </c>
      <c r="C186" s="573"/>
      <c r="D186" s="48"/>
      <c r="E186" s="48"/>
      <c r="F186" s="48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219">
        <v>0</v>
      </c>
    </row>
    <row r="187" spans="1:41" ht="15.6" x14ac:dyDescent="0.3">
      <c r="A187" s="37">
        <v>24</v>
      </c>
      <c r="B187" s="572" t="s">
        <v>210</v>
      </c>
      <c r="C187" s="573"/>
      <c r="D187" s="48"/>
      <c r="E187" s="48"/>
      <c r="F187" s="48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219">
        <v>0</v>
      </c>
    </row>
    <row r="188" spans="1:41" ht="15.6" x14ac:dyDescent="0.3">
      <c r="A188" s="37">
        <v>25</v>
      </c>
      <c r="B188" s="572" t="s">
        <v>211</v>
      </c>
      <c r="C188" s="573"/>
      <c r="D188" s="48"/>
      <c r="E188" s="48"/>
      <c r="F188" s="48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219">
        <v>0</v>
      </c>
    </row>
    <row r="189" spans="1:41" ht="16.2" thickBot="1" x14ac:dyDescent="0.35">
      <c r="A189" s="38">
        <v>26</v>
      </c>
      <c r="B189" s="564" t="s">
        <v>212</v>
      </c>
      <c r="C189" s="565"/>
      <c r="D189" s="48"/>
      <c r="E189" s="48"/>
      <c r="F189" s="48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26" t="s">
        <v>62</v>
      </c>
    </row>
    <row r="190" spans="1:41" ht="16.2" thickBot="1" x14ac:dyDescent="0.35">
      <c r="A190" s="578" t="s">
        <v>44</v>
      </c>
      <c r="B190" s="579"/>
      <c r="C190" s="580"/>
      <c r="D190" s="47"/>
      <c r="E190" s="47"/>
      <c r="F190" s="47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43"/>
      <c r="AD190" s="43"/>
      <c r="AE190" s="60"/>
      <c r="AF190" s="43"/>
      <c r="AG190" s="60"/>
      <c r="AH190" s="60"/>
      <c r="AI190" s="60"/>
      <c r="AJ190" s="60"/>
      <c r="AK190" s="60"/>
      <c r="AL190" s="60"/>
      <c r="AM190" s="60"/>
      <c r="AN190" s="60"/>
      <c r="AO190" s="10">
        <f>SUM(AO185:AO189)</f>
        <v>0</v>
      </c>
    </row>
    <row r="191" spans="1:41" ht="16.2" thickBot="1" x14ac:dyDescent="0.35">
      <c r="A191" s="581" t="s">
        <v>45</v>
      </c>
      <c r="B191" s="582"/>
      <c r="C191" s="583"/>
      <c r="D191" s="49"/>
      <c r="E191" s="49"/>
      <c r="F191" s="49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60"/>
      <c r="AD191" s="60"/>
      <c r="AE191" s="44"/>
      <c r="AF191" s="60"/>
      <c r="AG191" s="44"/>
      <c r="AH191" s="44"/>
      <c r="AI191" s="44"/>
      <c r="AJ191" s="44"/>
      <c r="AK191" s="44"/>
      <c r="AL191" s="44"/>
      <c r="AM191" s="44"/>
      <c r="AN191" s="44"/>
      <c r="AO191" s="41">
        <f>AVERAGE(AO185:AO189)</f>
        <v>0</v>
      </c>
    </row>
    <row r="192" spans="1:41" ht="16.2" thickBot="1" x14ac:dyDescent="0.35">
      <c r="AC192" s="44"/>
      <c r="AD192" s="44"/>
      <c r="AF192" s="44"/>
    </row>
    <row r="193" spans="1:41" ht="16.2" thickBot="1" x14ac:dyDescent="0.35">
      <c r="A193" s="567" t="s">
        <v>213</v>
      </c>
      <c r="B193" s="568"/>
      <c r="C193" s="569"/>
      <c r="D193" s="47"/>
      <c r="E193" s="47"/>
      <c r="F193" s="47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E193" s="61"/>
      <c r="AG193" s="61"/>
      <c r="AH193" s="61"/>
      <c r="AI193" s="61"/>
      <c r="AJ193" s="61"/>
      <c r="AK193" s="61"/>
      <c r="AL193" s="61"/>
      <c r="AM193" s="61"/>
      <c r="AN193" s="61"/>
      <c r="AO193" s="34" t="s">
        <v>406</v>
      </c>
    </row>
    <row r="194" spans="1:41" ht="15.6" x14ac:dyDescent="0.3">
      <c r="A194" s="35">
        <v>22</v>
      </c>
      <c r="B194" s="570" t="s">
        <v>214</v>
      </c>
      <c r="C194" s="571"/>
      <c r="D194" s="48"/>
      <c r="E194" s="48"/>
      <c r="F194" s="48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61"/>
      <c r="AD194" s="61"/>
      <c r="AE194" s="43"/>
      <c r="AF194" s="61"/>
      <c r="AG194" s="43"/>
      <c r="AH194" s="43"/>
      <c r="AI194" s="43"/>
      <c r="AJ194" s="43"/>
      <c r="AK194" s="43"/>
      <c r="AL194" s="43"/>
      <c r="AM194" s="43"/>
      <c r="AN194" s="43"/>
      <c r="AO194" s="210">
        <v>0</v>
      </c>
    </row>
    <row r="195" spans="1:41" ht="15.6" x14ac:dyDescent="0.3">
      <c r="A195" s="37">
        <v>23</v>
      </c>
      <c r="B195" s="572" t="s">
        <v>215</v>
      </c>
      <c r="C195" s="573"/>
      <c r="D195" s="48"/>
      <c r="E195" s="48"/>
      <c r="F195" s="48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219">
        <v>0</v>
      </c>
    </row>
    <row r="196" spans="1:41" ht="15.6" x14ac:dyDescent="0.3">
      <c r="A196" s="37">
        <v>24</v>
      </c>
      <c r="B196" s="572" t="s">
        <v>216</v>
      </c>
      <c r="C196" s="573"/>
      <c r="D196" s="48"/>
      <c r="E196" s="48"/>
      <c r="F196" s="48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219">
        <v>0</v>
      </c>
    </row>
    <row r="197" spans="1:41" ht="15.6" x14ac:dyDescent="0.3">
      <c r="A197" s="37">
        <v>25</v>
      </c>
      <c r="B197" s="572" t="s">
        <v>217</v>
      </c>
      <c r="C197" s="573"/>
      <c r="D197" s="48"/>
      <c r="E197" s="48"/>
      <c r="F197" s="48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219">
        <v>0</v>
      </c>
    </row>
    <row r="198" spans="1:41" ht="16.2" thickBot="1" x14ac:dyDescent="0.35">
      <c r="A198" s="38">
        <v>26</v>
      </c>
      <c r="B198" s="564" t="s">
        <v>218</v>
      </c>
      <c r="C198" s="565"/>
      <c r="D198" s="48"/>
      <c r="E198" s="48"/>
      <c r="F198" s="48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26" t="s">
        <v>62</v>
      </c>
    </row>
    <row r="199" spans="1:41" ht="16.2" thickBot="1" x14ac:dyDescent="0.35">
      <c r="A199" s="533" t="s">
        <v>44</v>
      </c>
      <c r="B199" s="533"/>
      <c r="C199" s="533"/>
      <c r="D199" s="47"/>
      <c r="E199" s="47"/>
      <c r="F199" s="47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43"/>
      <c r="AD199" s="43"/>
      <c r="AE199" s="60"/>
      <c r="AF199" s="43"/>
      <c r="AG199" s="60"/>
      <c r="AH199" s="60"/>
      <c r="AI199" s="60"/>
      <c r="AJ199" s="60"/>
      <c r="AK199" s="60"/>
      <c r="AL199" s="60"/>
      <c r="AM199" s="60"/>
      <c r="AN199" s="60"/>
      <c r="AO199" s="10">
        <f>SUM(AO194:AO198)</f>
        <v>0</v>
      </c>
    </row>
    <row r="200" spans="1:41" ht="16.2" thickBot="1" x14ac:dyDescent="0.35">
      <c r="A200" s="533" t="s">
        <v>45</v>
      </c>
      <c r="B200" s="533"/>
      <c r="C200" s="533"/>
      <c r="D200" s="49"/>
      <c r="E200" s="49"/>
      <c r="F200" s="49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60"/>
      <c r="AD200" s="60"/>
      <c r="AE200" s="44"/>
      <c r="AF200" s="60"/>
      <c r="AG200" s="44"/>
      <c r="AH200" s="44"/>
      <c r="AI200" s="44"/>
      <c r="AJ200" s="44"/>
      <c r="AK200" s="44"/>
      <c r="AL200" s="44"/>
      <c r="AM200" s="44"/>
      <c r="AN200" s="44"/>
      <c r="AO200" s="41">
        <f>AVERAGE(AO194:AO198)</f>
        <v>0</v>
      </c>
    </row>
    <row r="201" spans="1:41" ht="16.2" thickBot="1" x14ac:dyDescent="0.35">
      <c r="AC201" s="44"/>
      <c r="AD201" s="44"/>
      <c r="AF201" s="44"/>
    </row>
    <row r="202" spans="1:41" ht="16.2" thickBot="1" x14ac:dyDescent="0.35">
      <c r="A202" s="567" t="s">
        <v>219</v>
      </c>
      <c r="B202" s="568"/>
      <c r="C202" s="569"/>
      <c r="D202" s="47"/>
      <c r="E202" s="47"/>
      <c r="F202" s="47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E202" s="61"/>
      <c r="AG202" s="61"/>
      <c r="AH202" s="61"/>
      <c r="AI202" s="61"/>
      <c r="AJ202" s="61"/>
      <c r="AK202" s="61"/>
      <c r="AL202" s="61"/>
      <c r="AM202" s="61"/>
      <c r="AN202" s="61"/>
      <c r="AO202" s="34" t="s">
        <v>407</v>
      </c>
    </row>
    <row r="203" spans="1:41" ht="15.6" x14ac:dyDescent="0.3">
      <c r="A203" s="35">
        <v>22</v>
      </c>
      <c r="B203" s="570" t="s">
        <v>220</v>
      </c>
      <c r="C203" s="571"/>
      <c r="D203" s="48"/>
      <c r="E203" s="48"/>
      <c r="F203" s="48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61"/>
      <c r="AD203" s="61"/>
      <c r="AE203" s="43"/>
      <c r="AF203" s="61"/>
      <c r="AG203" s="43"/>
      <c r="AH203" s="43"/>
      <c r="AI203" s="43"/>
      <c r="AJ203" s="43"/>
      <c r="AK203" s="43"/>
      <c r="AL203" s="43"/>
      <c r="AM203" s="43"/>
      <c r="AN203" s="43"/>
      <c r="AO203" s="210">
        <v>0</v>
      </c>
    </row>
    <row r="204" spans="1:41" ht="15.6" x14ac:dyDescent="0.3">
      <c r="A204" s="37">
        <v>23</v>
      </c>
      <c r="B204" s="572" t="s">
        <v>221</v>
      </c>
      <c r="C204" s="573"/>
      <c r="D204" s="48"/>
      <c r="E204" s="48"/>
      <c r="F204" s="48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219">
        <v>0</v>
      </c>
    </row>
    <row r="205" spans="1:41" ht="15.6" x14ac:dyDescent="0.3">
      <c r="A205" s="37">
        <v>24</v>
      </c>
      <c r="B205" s="572" t="s">
        <v>222</v>
      </c>
      <c r="C205" s="573"/>
      <c r="D205" s="48"/>
      <c r="E205" s="48"/>
      <c r="F205" s="48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219">
        <v>0</v>
      </c>
    </row>
    <row r="206" spans="1:41" ht="15.6" x14ac:dyDescent="0.3">
      <c r="A206" s="37">
        <v>25</v>
      </c>
      <c r="B206" s="572" t="s">
        <v>223</v>
      </c>
      <c r="C206" s="573"/>
      <c r="D206" s="48"/>
      <c r="E206" s="48"/>
      <c r="F206" s="48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219">
        <v>0</v>
      </c>
    </row>
    <row r="207" spans="1:41" ht="16.2" thickBot="1" x14ac:dyDescent="0.35">
      <c r="A207" s="38">
        <v>26</v>
      </c>
      <c r="B207" s="564" t="s">
        <v>224</v>
      </c>
      <c r="C207" s="565"/>
      <c r="D207" s="48"/>
      <c r="E207" s="48"/>
      <c r="F207" s="48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26" t="s">
        <v>62</v>
      </c>
    </row>
    <row r="208" spans="1:41" ht="16.2" thickBot="1" x14ac:dyDescent="0.35">
      <c r="A208" s="533" t="s">
        <v>44</v>
      </c>
      <c r="B208" s="533"/>
      <c r="C208" s="533"/>
      <c r="D208" s="47"/>
      <c r="E208" s="47"/>
      <c r="F208" s="47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43"/>
      <c r="AD208" s="43"/>
      <c r="AE208" s="60"/>
      <c r="AF208" s="43"/>
      <c r="AG208" s="60"/>
      <c r="AH208" s="60"/>
      <c r="AI208" s="60"/>
      <c r="AJ208" s="60"/>
      <c r="AK208" s="60"/>
      <c r="AL208" s="60"/>
      <c r="AM208" s="60"/>
      <c r="AN208" s="60"/>
      <c r="AO208" s="10">
        <f>SUM(AO203:AO207)</f>
        <v>0</v>
      </c>
    </row>
    <row r="209" spans="1:41" ht="16.2" thickBot="1" x14ac:dyDescent="0.35">
      <c r="A209" s="533" t="s">
        <v>45</v>
      </c>
      <c r="B209" s="533"/>
      <c r="C209" s="533"/>
      <c r="D209" s="49"/>
      <c r="E209" s="49"/>
      <c r="F209" s="49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60"/>
      <c r="AD209" s="60"/>
      <c r="AE209" s="44"/>
      <c r="AF209" s="60"/>
      <c r="AG209" s="44"/>
      <c r="AH209" s="44"/>
      <c r="AI209" s="44"/>
      <c r="AJ209" s="44"/>
      <c r="AK209" s="44"/>
      <c r="AL209" s="44"/>
      <c r="AM209" s="44"/>
      <c r="AN209" s="44"/>
      <c r="AO209" s="41">
        <f>AVERAGE(AO203:AO207)</f>
        <v>0</v>
      </c>
    </row>
    <row r="210" spans="1:41" ht="16.2" thickBot="1" x14ac:dyDescent="0.35">
      <c r="AC210" s="44"/>
      <c r="AD210" s="44"/>
      <c r="AF210" s="44"/>
    </row>
    <row r="211" spans="1:41" ht="16.2" thickBot="1" x14ac:dyDescent="0.35">
      <c r="A211" s="567" t="s">
        <v>225</v>
      </c>
      <c r="B211" s="568"/>
      <c r="C211" s="569"/>
      <c r="D211" s="47"/>
      <c r="E211" s="47"/>
      <c r="F211" s="47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E211" s="61"/>
      <c r="AG211" s="61"/>
      <c r="AH211" s="61"/>
      <c r="AI211" s="61"/>
      <c r="AJ211" s="61"/>
      <c r="AK211" s="61"/>
      <c r="AL211" s="61"/>
      <c r="AM211" s="61"/>
      <c r="AN211" s="61"/>
      <c r="AO211" s="34" t="s">
        <v>408</v>
      </c>
    </row>
    <row r="212" spans="1:41" ht="15.6" x14ac:dyDescent="0.3">
      <c r="A212" s="35">
        <v>22</v>
      </c>
      <c r="B212" s="570" t="s">
        <v>226</v>
      </c>
      <c r="C212" s="571"/>
      <c r="D212" s="48"/>
      <c r="E212" s="48"/>
      <c r="F212" s="48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61"/>
      <c r="AD212" s="61"/>
      <c r="AE212" s="43"/>
      <c r="AF212" s="61"/>
      <c r="AG212" s="43"/>
      <c r="AH212" s="43"/>
      <c r="AI212" s="43"/>
      <c r="AJ212" s="43"/>
      <c r="AK212" s="43"/>
      <c r="AL212" s="43"/>
      <c r="AM212" s="43"/>
      <c r="AN212" s="43"/>
      <c r="AO212" s="210">
        <v>0</v>
      </c>
    </row>
    <row r="213" spans="1:41" ht="15.6" x14ac:dyDescent="0.3">
      <c r="A213" s="37">
        <v>23</v>
      </c>
      <c r="B213" s="572" t="s">
        <v>227</v>
      </c>
      <c r="C213" s="573"/>
      <c r="D213" s="48"/>
      <c r="E213" s="48"/>
      <c r="F213" s="48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219">
        <v>0</v>
      </c>
    </row>
    <row r="214" spans="1:41" ht="15.6" x14ac:dyDescent="0.3">
      <c r="A214" s="37">
        <v>24</v>
      </c>
      <c r="B214" s="572" t="s">
        <v>228</v>
      </c>
      <c r="C214" s="573"/>
      <c r="D214" s="48"/>
      <c r="E214" s="48"/>
      <c r="F214" s="48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219">
        <v>0</v>
      </c>
    </row>
    <row r="215" spans="1:41" ht="15.6" x14ac:dyDescent="0.3">
      <c r="A215" s="37">
        <v>25</v>
      </c>
      <c r="B215" s="572" t="s">
        <v>229</v>
      </c>
      <c r="C215" s="573"/>
      <c r="D215" s="48"/>
      <c r="E215" s="48"/>
      <c r="F215" s="48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219">
        <v>0</v>
      </c>
    </row>
    <row r="216" spans="1:41" ht="16.2" thickBot="1" x14ac:dyDescent="0.35">
      <c r="A216" s="38">
        <v>26</v>
      </c>
      <c r="B216" s="564" t="s">
        <v>230</v>
      </c>
      <c r="C216" s="565"/>
      <c r="D216" s="48"/>
      <c r="E216" s="48"/>
      <c r="F216" s="48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26" t="s">
        <v>62</v>
      </c>
    </row>
    <row r="217" spans="1:41" ht="16.2" thickBot="1" x14ac:dyDescent="0.35">
      <c r="A217" s="533" t="s">
        <v>44</v>
      </c>
      <c r="B217" s="533"/>
      <c r="C217" s="533"/>
      <c r="D217" s="47"/>
      <c r="E217" s="47"/>
      <c r="F217" s="47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43"/>
      <c r="AD217" s="43"/>
      <c r="AE217" s="60"/>
      <c r="AF217" s="43"/>
      <c r="AG217" s="60"/>
      <c r="AH217" s="60"/>
      <c r="AI217" s="60"/>
      <c r="AJ217" s="60"/>
      <c r="AK217" s="60"/>
      <c r="AL217" s="60"/>
      <c r="AM217" s="60"/>
      <c r="AN217" s="60"/>
      <c r="AO217" s="10">
        <f>SUM(AO212:AO216)</f>
        <v>0</v>
      </c>
    </row>
    <row r="218" spans="1:41" ht="16.2" thickBot="1" x14ac:dyDescent="0.35">
      <c r="A218" s="533" t="s">
        <v>45</v>
      </c>
      <c r="B218" s="533"/>
      <c r="C218" s="533"/>
      <c r="D218" s="49"/>
      <c r="E218" s="49"/>
      <c r="F218" s="49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60"/>
      <c r="AD218" s="60"/>
      <c r="AE218" s="44"/>
      <c r="AF218" s="60"/>
      <c r="AG218" s="44"/>
      <c r="AH218" s="44"/>
      <c r="AI218" s="44"/>
      <c r="AJ218" s="44"/>
      <c r="AK218" s="44"/>
      <c r="AL218" s="44"/>
      <c r="AM218" s="44"/>
      <c r="AN218" s="44"/>
      <c r="AO218" s="41">
        <f>AVERAGE(AO212:AO216)</f>
        <v>0</v>
      </c>
    </row>
    <row r="219" spans="1:41" ht="16.2" thickBot="1" x14ac:dyDescent="0.35">
      <c r="AC219" s="44"/>
      <c r="AD219" s="44"/>
      <c r="AF219" s="44"/>
    </row>
    <row r="220" spans="1:41" ht="16.2" thickBot="1" x14ac:dyDescent="0.35">
      <c r="A220" s="567" t="s">
        <v>231</v>
      </c>
      <c r="B220" s="568"/>
      <c r="C220" s="576"/>
      <c r="D220" s="47"/>
      <c r="E220" s="47"/>
      <c r="F220" s="47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E220" s="61"/>
      <c r="AG220" s="61"/>
      <c r="AH220" s="61"/>
      <c r="AI220" s="61"/>
      <c r="AJ220" s="61"/>
      <c r="AK220" s="61"/>
      <c r="AL220" s="61"/>
      <c r="AM220" s="61"/>
      <c r="AN220" s="61"/>
      <c r="AO220" s="34" t="s">
        <v>409</v>
      </c>
    </row>
    <row r="221" spans="1:41" ht="15.6" x14ac:dyDescent="0.3">
      <c r="A221" s="35">
        <v>22</v>
      </c>
      <c r="B221" s="570" t="s">
        <v>232</v>
      </c>
      <c r="C221" s="577"/>
      <c r="D221" s="48"/>
      <c r="E221" s="48"/>
      <c r="F221" s="48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61"/>
      <c r="AD221" s="61"/>
      <c r="AE221" s="43"/>
      <c r="AF221" s="61"/>
      <c r="AG221" s="43"/>
      <c r="AH221" s="43"/>
      <c r="AI221" s="43"/>
      <c r="AJ221" s="43"/>
      <c r="AK221" s="43"/>
      <c r="AL221" s="43"/>
      <c r="AM221" s="43"/>
      <c r="AN221" s="43"/>
      <c r="AO221" s="210">
        <v>0</v>
      </c>
    </row>
    <row r="222" spans="1:41" ht="15.6" x14ac:dyDescent="0.3">
      <c r="A222" s="37">
        <v>23</v>
      </c>
      <c r="B222" s="572" t="s">
        <v>233</v>
      </c>
      <c r="C222" s="574"/>
      <c r="D222" s="48"/>
      <c r="E222" s="48"/>
      <c r="F222" s="48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219">
        <v>0</v>
      </c>
    </row>
    <row r="223" spans="1:41" ht="15.6" x14ac:dyDescent="0.3">
      <c r="A223" s="37">
        <v>24</v>
      </c>
      <c r="B223" s="572" t="s">
        <v>234</v>
      </c>
      <c r="C223" s="574"/>
      <c r="D223" s="48"/>
      <c r="E223" s="48"/>
      <c r="F223" s="48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219">
        <v>0</v>
      </c>
    </row>
    <row r="224" spans="1:41" ht="15.6" x14ac:dyDescent="0.3">
      <c r="A224" s="37">
        <v>25</v>
      </c>
      <c r="B224" s="572" t="s">
        <v>235</v>
      </c>
      <c r="C224" s="574"/>
      <c r="D224" s="48"/>
      <c r="E224" s="48"/>
      <c r="F224" s="48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219">
        <v>0</v>
      </c>
    </row>
    <row r="225" spans="1:41" ht="16.2" thickBot="1" x14ac:dyDescent="0.35">
      <c r="A225" s="38">
        <v>26</v>
      </c>
      <c r="B225" s="564" t="s">
        <v>236</v>
      </c>
      <c r="C225" s="575"/>
      <c r="D225" s="48"/>
      <c r="E225" s="48"/>
      <c r="F225" s="48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211">
        <v>0.5</v>
      </c>
    </row>
    <row r="226" spans="1:41" ht="16.2" thickBot="1" x14ac:dyDescent="0.35">
      <c r="A226" s="533" t="s">
        <v>44</v>
      </c>
      <c r="B226" s="533"/>
      <c r="C226" s="533"/>
      <c r="D226" s="47"/>
      <c r="E226" s="47"/>
      <c r="F226" s="47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43"/>
      <c r="AD226" s="43"/>
      <c r="AE226" s="60"/>
      <c r="AF226" s="43"/>
      <c r="AG226" s="60"/>
      <c r="AH226" s="60"/>
      <c r="AI226" s="60"/>
      <c r="AJ226" s="60"/>
      <c r="AK226" s="60"/>
      <c r="AL226" s="60"/>
      <c r="AM226" s="60"/>
      <c r="AN226" s="60"/>
      <c r="AO226" s="10">
        <f>SUM(AO221:AO225)</f>
        <v>0.5</v>
      </c>
    </row>
    <row r="227" spans="1:41" ht="16.2" thickBot="1" x14ac:dyDescent="0.35">
      <c r="A227" s="533" t="s">
        <v>45</v>
      </c>
      <c r="B227" s="533"/>
      <c r="C227" s="533"/>
      <c r="D227" s="49"/>
      <c r="E227" s="49"/>
      <c r="F227" s="49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60"/>
      <c r="AD227" s="60"/>
      <c r="AE227" s="44"/>
      <c r="AF227" s="60"/>
      <c r="AG227" s="44"/>
      <c r="AH227" s="44"/>
      <c r="AI227" s="44"/>
      <c r="AJ227" s="44"/>
      <c r="AK227" s="44"/>
      <c r="AL227" s="44"/>
      <c r="AM227" s="44"/>
      <c r="AN227" s="44"/>
      <c r="AO227" s="41">
        <f>AVERAGE(AO221:AO225)</f>
        <v>0.1</v>
      </c>
    </row>
    <row r="228" spans="1:41" ht="16.2" thickBot="1" x14ac:dyDescent="0.35">
      <c r="AC228" s="44"/>
      <c r="AD228" s="44"/>
      <c r="AF228" s="44"/>
    </row>
    <row r="229" spans="1:41" ht="16.2" thickBot="1" x14ac:dyDescent="0.35">
      <c r="A229" s="567" t="s">
        <v>237</v>
      </c>
      <c r="B229" s="568"/>
      <c r="C229" s="569"/>
      <c r="D229" s="47"/>
      <c r="E229" s="47"/>
      <c r="F229" s="47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E229" s="61"/>
      <c r="AG229" s="61"/>
      <c r="AH229" s="61"/>
      <c r="AI229" s="61"/>
      <c r="AJ229" s="61"/>
      <c r="AK229" s="61"/>
      <c r="AL229" s="61"/>
      <c r="AM229" s="61"/>
      <c r="AN229" s="61"/>
      <c r="AO229" s="34" t="s">
        <v>308</v>
      </c>
    </row>
    <row r="230" spans="1:41" ht="15.6" x14ac:dyDescent="0.3">
      <c r="A230" s="35">
        <v>22</v>
      </c>
      <c r="B230" s="570" t="s">
        <v>238</v>
      </c>
      <c r="C230" s="571"/>
      <c r="D230" s="48"/>
      <c r="E230" s="48"/>
      <c r="F230" s="48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61"/>
      <c r="AD230" s="61"/>
      <c r="AE230" s="43"/>
      <c r="AF230" s="61"/>
      <c r="AG230" s="43"/>
      <c r="AH230" s="43"/>
      <c r="AI230" s="43"/>
      <c r="AJ230" s="43"/>
      <c r="AK230" s="43"/>
      <c r="AL230" s="43"/>
      <c r="AM230" s="43"/>
      <c r="AN230" s="43"/>
      <c r="AO230" s="210">
        <v>0</v>
      </c>
    </row>
    <row r="231" spans="1:41" ht="15.6" x14ac:dyDescent="0.3">
      <c r="A231" s="37">
        <v>23</v>
      </c>
      <c r="B231" s="572" t="s">
        <v>239</v>
      </c>
      <c r="C231" s="573"/>
      <c r="D231" s="48"/>
      <c r="E231" s="48"/>
      <c r="F231" s="48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219">
        <v>0</v>
      </c>
    </row>
    <row r="232" spans="1:41" ht="15.6" x14ac:dyDescent="0.3">
      <c r="A232" s="37">
        <v>24</v>
      </c>
      <c r="B232" s="572" t="s">
        <v>240</v>
      </c>
      <c r="C232" s="573"/>
      <c r="D232" s="48"/>
      <c r="E232" s="48"/>
      <c r="F232" s="48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219">
        <v>0</v>
      </c>
    </row>
    <row r="233" spans="1:41" ht="15.6" x14ac:dyDescent="0.3">
      <c r="A233" s="37">
        <v>25</v>
      </c>
      <c r="B233" s="572" t="s">
        <v>241</v>
      </c>
      <c r="C233" s="573"/>
      <c r="D233" s="48"/>
      <c r="E233" s="48"/>
      <c r="F233" s="48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219">
        <v>0</v>
      </c>
    </row>
    <row r="234" spans="1:41" ht="16.2" thickBot="1" x14ac:dyDescent="0.35">
      <c r="A234" s="38">
        <v>26</v>
      </c>
      <c r="B234" s="564" t="s">
        <v>242</v>
      </c>
      <c r="C234" s="565"/>
      <c r="D234" s="48"/>
      <c r="E234" s="48"/>
      <c r="F234" s="48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26" t="s">
        <v>62</v>
      </c>
    </row>
    <row r="235" spans="1:41" ht="16.2" thickBot="1" x14ac:dyDescent="0.35">
      <c r="A235" s="533" t="s">
        <v>44</v>
      </c>
      <c r="B235" s="533"/>
      <c r="C235" s="533"/>
      <c r="D235" s="47"/>
      <c r="E235" s="47"/>
      <c r="F235" s="47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43"/>
      <c r="AD235" s="43"/>
      <c r="AE235" s="60"/>
      <c r="AF235" s="43"/>
      <c r="AG235" s="60"/>
      <c r="AH235" s="60"/>
      <c r="AI235" s="60"/>
      <c r="AJ235" s="60"/>
      <c r="AK235" s="60"/>
      <c r="AL235" s="60"/>
      <c r="AM235" s="60"/>
      <c r="AN235" s="60"/>
      <c r="AO235" s="10">
        <f>SUM(AO230:AO234)</f>
        <v>0</v>
      </c>
    </row>
    <row r="236" spans="1:41" ht="16.2" thickBot="1" x14ac:dyDescent="0.35">
      <c r="A236" s="533" t="s">
        <v>45</v>
      </c>
      <c r="B236" s="533"/>
      <c r="C236" s="533"/>
      <c r="D236" s="49"/>
      <c r="E236" s="49"/>
      <c r="F236" s="49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60"/>
      <c r="AD236" s="60"/>
      <c r="AE236" s="44"/>
      <c r="AF236" s="60"/>
      <c r="AG236" s="44"/>
      <c r="AH236" s="44"/>
      <c r="AI236" s="44"/>
      <c r="AJ236" s="44"/>
      <c r="AK236" s="44"/>
      <c r="AL236" s="44"/>
      <c r="AM236" s="44"/>
      <c r="AN236" s="44"/>
      <c r="AO236" s="41">
        <f>AVERAGE(AO230:AO234)</f>
        <v>0</v>
      </c>
    </row>
    <row r="237" spans="1:41" ht="16.2" thickBot="1" x14ac:dyDescent="0.35">
      <c r="AC237" s="44"/>
      <c r="AD237" s="44"/>
      <c r="AF237" s="44"/>
    </row>
    <row r="238" spans="1:41" ht="16.2" thickBot="1" x14ac:dyDescent="0.35">
      <c r="A238" s="567" t="s">
        <v>243</v>
      </c>
      <c r="B238" s="568"/>
      <c r="C238" s="569"/>
      <c r="D238" s="47"/>
      <c r="E238" s="47"/>
      <c r="F238" s="47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E238" s="61"/>
      <c r="AF238" s="72"/>
      <c r="AG238" s="61"/>
      <c r="AH238" s="61"/>
      <c r="AI238" s="61"/>
      <c r="AJ238" s="61"/>
      <c r="AK238" s="61"/>
      <c r="AL238" s="61"/>
      <c r="AM238" s="61"/>
      <c r="AN238" s="61"/>
      <c r="AO238" s="34" t="s">
        <v>545</v>
      </c>
    </row>
    <row r="239" spans="1:41" ht="15.6" x14ac:dyDescent="0.3">
      <c r="A239" s="35">
        <v>22</v>
      </c>
      <c r="B239" s="570" t="s">
        <v>244</v>
      </c>
      <c r="C239" s="571"/>
      <c r="D239" s="48"/>
      <c r="E239" s="48"/>
      <c r="F239" s="48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E239" s="43"/>
      <c r="AF239" s="72"/>
      <c r="AG239" s="43"/>
      <c r="AH239" s="43"/>
      <c r="AI239" s="43"/>
      <c r="AJ239" s="43"/>
      <c r="AK239" s="43"/>
      <c r="AL239" s="43"/>
      <c r="AM239" s="43"/>
      <c r="AN239" s="43"/>
      <c r="AO239" s="210">
        <v>0</v>
      </c>
    </row>
    <row r="240" spans="1:41" ht="15.6" x14ac:dyDescent="0.3">
      <c r="A240" s="37">
        <v>23</v>
      </c>
      <c r="B240" s="572" t="s">
        <v>245</v>
      </c>
      <c r="C240" s="573"/>
      <c r="D240" s="48"/>
      <c r="E240" s="48"/>
      <c r="F240" s="48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E240" s="43"/>
      <c r="AF240" s="72"/>
      <c r="AG240" s="43"/>
      <c r="AH240" s="43"/>
      <c r="AI240" s="43"/>
      <c r="AJ240" s="43"/>
      <c r="AK240" s="43"/>
      <c r="AL240" s="43"/>
      <c r="AM240" s="43"/>
      <c r="AN240" s="43"/>
      <c r="AO240" s="219">
        <v>0</v>
      </c>
    </row>
    <row r="241" spans="1:41" ht="15.6" x14ac:dyDescent="0.3">
      <c r="A241" s="37">
        <v>24</v>
      </c>
      <c r="B241" s="572" t="s">
        <v>246</v>
      </c>
      <c r="C241" s="573"/>
      <c r="D241" s="48"/>
      <c r="E241" s="48"/>
      <c r="F241" s="48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E241" s="43"/>
      <c r="AF241" s="72"/>
      <c r="AG241" s="43"/>
      <c r="AH241" s="43"/>
      <c r="AI241" s="43"/>
      <c r="AJ241" s="43"/>
      <c r="AK241" s="43"/>
      <c r="AL241" s="43"/>
      <c r="AM241" s="43"/>
      <c r="AN241" s="43"/>
      <c r="AO241" s="219">
        <v>0</v>
      </c>
    </row>
    <row r="242" spans="1:41" ht="15.6" x14ac:dyDescent="0.3">
      <c r="A242" s="37">
        <v>25</v>
      </c>
      <c r="B242" s="572" t="s">
        <v>247</v>
      </c>
      <c r="C242" s="573"/>
      <c r="D242" s="48"/>
      <c r="E242" s="48"/>
      <c r="F242" s="48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E242" s="43"/>
      <c r="AF242" s="72"/>
      <c r="AG242" s="43"/>
      <c r="AH242" s="43"/>
      <c r="AI242" s="43"/>
      <c r="AJ242" s="43"/>
      <c r="AK242" s="43"/>
      <c r="AL242" s="43"/>
      <c r="AM242" s="43"/>
      <c r="AN242" s="43"/>
      <c r="AO242" s="219">
        <v>0</v>
      </c>
    </row>
    <row r="243" spans="1:41" ht="16.2" thickBot="1" x14ac:dyDescent="0.35">
      <c r="A243" s="38">
        <v>26</v>
      </c>
      <c r="B243" s="564" t="s">
        <v>248</v>
      </c>
      <c r="C243" s="565"/>
      <c r="D243" s="48"/>
      <c r="E243" s="48"/>
      <c r="F243" s="48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E243" s="43"/>
      <c r="AF243" s="72"/>
      <c r="AG243" s="43"/>
      <c r="AH243" s="43"/>
      <c r="AI243" s="43"/>
      <c r="AJ243" s="43"/>
      <c r="AK243" s="43"/>
      <c r="AL243" s="43"/>
      <c r="AM243" s="43"/>
      <c r="AN243" s="43"/>
      <c r="AO243" s="26" t="s">
        <v>62</v>
      </c>
    </row>
    <row r="244" spans="1:41" ht="16.2" thickBot="1" x14ac:dyDescent="0.35">
      <c r="A244" s="533" t="s">
        <v>44</v>
      </c>
      <c r="B244" s="533"/>
      <c r="C244" s="533"/>
      <c r="D244" s="47"/>
      <c r="E244" s="47"/>
      <c r="F244" s="47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E244" s="60"/>
      <c r="AF244" s="72"/>
      <c r="AG244" s="60"/>
      <c r="AH244" s="60"/>
      <c r="AI244" s="60"/>
      <c r="AJ244" s="60"/>
      <c r="AK244" s="60"/>
      <c r="AL244" s="60"/>
      <c r="AM244" s="60"/>
      <c r="AN244" s="60"/>
      <c r="AO244" s="10">
        <f>SUM(AO239:AO243)</f>
        <v>0</v>
      </c>
    </row>
    <row r="245" spans="1:41" ht="16.2" thickBot="1" x14ac:dyDescent="0.35">
      <c r="A245" s="533" t="s">
        <v>45</v>
      </c>
      <c r="B245" s="533"/>
      <c r="C245" s="533"/>
      <c r="D245" s="49"/>
      <c r="E245" s="49"/>
      <c r="F245" s="49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E245" s="44"/>
      <c r="AF245" s="72"/>
      <c r="AG245" s="44"/>
      <c r="AH245" s="44"/>
      <c r="AI245" s="44"/>
      <c r="AJ245" s="44"/>
      <c r="AK245" s="44"/>
      <c r="AL245" s="44"/>
      <c r="AM245" s="44"/>
      <c r="AN245" s="44"/>
      <c r="AO245" s="41">
        <f>AVERAGE(AO239:AO243)</f>
        <v>0</v>
      </c>
    </row>
    <row r="246" spans="1:41" ht="15" thickBot="1" x14ac:dyDescent="0.35">
      <c r="E246"/>
      <c r="F246"/>
      <c r="AF246" s="72"/>
      <c r="AI246" s="566"/>
      <c r="AJ246" s="72"/>
      <c r="AK246" s="72"/>
      <c r="AL246" s="72"/>
      <c r="AM246" s="72"/>
      <c r="AN246" s="72"/>
    </row>
    <row r="247" spans="1:41" ht="16.2" thickBot="1" x14ac:dyDescent="0.35">
      <c r="A247" s="567" t="s">
        <v>249</v>
      </c>
      <c r="B247" s="568"/>
      <c r="C247" s="569"/>
      <c r="E247"/>
      <c r="F247"/>
      <c r="AI247" s="566"/>
      <c r="AJ247" s="72"/>
      <c r="AK247" s="72"/>
      <c r="AL247" s="72"/>
      <c r="AM247" s="72"/>
      <c r="AN247" s="72"/>
      <c r="AO247" s="34" t="s">
        <v>546</v>
      </c>
    </row>
    <row r="248" spans="1:41" ht="15.6" x14ac:dyDescent="0.3">
      <c r="A248" s="35">
        <v>22</v>
      </c>
      <c r="B248" s="570" t="s">
        <v>250</v>
      </c>
      <c r="C248" s="571"/>
      <c r="E248"/>
      <c r="F248"/>
      <c r="AI248" s="566"/>
      <c r="AJ248" s="72"/>
      <c r="AK248" s="72"/>
      <c r="AL248" s="72"/>
      <c r="AM248" s="72"/>
      <c r="AN248" s="72"/>
      <c r="AO248" s="210">
        <v>0</v>
      </c>
    </row>
    <row r="249" spans="1:41" ht="15.6" x14ac:dyDescent="0.3">
      <c r="A249" s="37">
        <v>23</v>
      </c>
      <c r="B249" s="572" t="s">
        <v>251</v>
      </c>
      <c r="C249" s="573"/>
      <c r="E249"/>
      <c r="F249"/>
      <c r="AI249" s="566"/>
      <c r="AJ249" s="72"/>
      <c r="AK249" s="72"/>
      <c r="AL249" s="72"/>
      <c r="AM249" s="72"/>
      <c r="AN249" s="72"/>
      <c r="AO249" s="219">
        <v>0</v>
      </c>
    </row>
    <row r="250" spans="1:41" ht="15.6" x14ac:dyDescent="0.3">
      <c r="A250" s="37">
        <v>24</v>
      </c>
      <c r="B250" s="572" t="s">
        <v>252</v>
      </c>
      <c r="C250" s="573"/>
      <c r="E250"/>
      <c r="F250"/>
      <c r="AI250" s="566"/>
      <c r="AJ250" s="72"/>
      <c r="AK250" s="72"/>
      <c r="AL250" s="72"/>
      <c r="AM250" s="72"/>
      <c r="AN250" s="72"/>
      <c r="AO250" s="219">
        <v>0</v>
      </c>
    </row>
    <row r="251" spans="1:41" ht="15.6" x14ac:dyDescent="0.3">
      <c r="A251" s="37">
        <v>25</v>
      </c>
      <c r="B251" s="572" t="s">
        <v>253</v>
      </c>
      <c r="C251" s="573"/>
      <c r="E251"/>
      <c r="F251"/>
      <c r="AI251" s="566"/>
      <c r="AJ251" s="72"/>
      <c r="AK251" s="72"/>
      <c r="AL251" s="72"/>
      <c r="AM251" s="72"/>
      <c r="AN251" s="72"/>
      <c r="AO251" s="219">
        <v>0</v>
      </c>
    </row>
    <row r="252" spans="1:41" ht="16.2" thickBot="1" x14ac:dyDescent="0.35">
      <c r="A252" s="38">
        <v>26</v>
      </c>
      <c r="B252" s="564" t="s">
        <v>254</v>
      </c>
      <c r="C252" s="565"/>
      <c r="E252"/>
      <c r="F252"/>
      <c r="AI252" s="566"/>
      <c r="AJ252" s="72"/>
      <c r="AK252" s="72"/>
      <c r="AL252" s="72"/>
      <c r="AM252" s="72"/>
      <c r="AN252" s="72"/>
      <c r="AO252" s="26" t="s">
        <v>62</v>
      </c>
    </row>
    <row r="253" spans="1:41" ht="16.2" thickBot="1" x14ac:dyDescent="0.35">
      <c r="A253" s="533" t="s">
        <v>44</v>
      </c>
      <c r="B253" s="533"/>
      <c r="C253" s="533"/>
      <c r="E253"/>
      <c r="F253"/>
      <c r="AI253" s="566"/>
      <c r="AJ253" s="72"/>
      <c r="AK253" s="72"/>
      <c r="AL253" s="72"/>
      <c r="AM253" s="72"/>
      <c r="AN253" s="72"/>
      <c r="AO253" s="10">
        <f>SUM(AO248:AO252)</f>
        <v>0</v>
      </c>
    </row>
    <row r="254" spans="1:41" ht="16.2" thickBot="1" x14ac:dyDescent="0.35">
      <c r="A254" s="533" t="s">
        <v>45</v>
      </c>
      <c r="B254" s="533"/>
      <c r="C254" s="533"/>
      <c r="E254"/>
      <c r="F254"/>
      <c r="AI254" s="566"/>
      <c r="AJ254" s="72"/>
      <c r="AK254" s="72"/>
      <c r="AL254" s="72"/>
      <c r="AM254" s="72"/>
      <c r="AN254" s="72"/>
      <c r="AO254" s="41">
        <f>AVERAGE(AO248:AO252)</f>
        <v>0</v>
      </c>
    </row>
    <row r="255" spans="1:41" x14ac:dyDescent="0.3">
      <c r="E255"/>
      <c r="F255"/>
    </row>
  </sheetData>
  <mergeCells count="227">
    <mergeCell ref="B2:C2"/>
    <mergeCell ref="A3:C3"/>
    <mergeCell ref="A4:C4"/>
    <mergeCell ref="B5:C5"/>
    <mergeCell ref="B6:C6"/>
    <mergeCell ref="A13:C13"/>
    <mergeCell ref="B7:C7"/>
    <mergeCell ref="B8:C8"/>
    <mergeCell ref="B9:C9"/>
    <mergeCell ref="A10:C10"/>
    <mergeCell ref="A11:C11"/>
    <mergeCell ref="A20:C20"/>
    <mergeCell ref="A22:C22"/>
    <mergeCell ref="B23:C23"/>
    <mergeCell ref="B24:C24"/>
    <mergeCell ref="B25:C25"/>
    <mergeCell ref="B26:C26"/>
    <mergeCell ref="B14:C14"/>
    <mergeCell ref="B15:C15"/>
    <mergeCell ref="B16:C16"/>
    <mergeCell ref="B17:C17"/>
    <mergeCell ref="B18:C18"/>
    <mergeCell ref="A19:C19"/>
    <mergeCell ref="B34:C34"/>
    <mergeCell ref="B35:C35"/>
    <mergeCell ref="B36:C36"/>
    <mergeCell ref="A37:C37"/>
    <mergeCell ref="A38:C38"/>
    <mergeCell ref="A40:C40"/>
    <mergeCell ref="B27:C27"/>
    <mergeCell ref="A28:C28"/>
    <mergeCell ref="A29:C29"/>
    <mergeCell ref="A31:C31"/>
    <mergeCell ref="B32:C32"/>
    <mergeCell ref="B33:C33"/>
    <mergeCell ref="A47:C47"/>
    <mergeCell ref="A49:C49"/>
    <mergeCell ref="B50:C50"/>
    <mergeCell ref="B51:C51"/>
    <mergeCell ref="B52:C52"/>
    <mergeCell ref="B53:C53"/>
    <mergeCell ref="B41:C41"/>
    <mergeCell ref="B42:C42"/>
    <mergeCell ref="B43:C43"/>
    <mergeCell ref="B44:C44"/>
    <mergeCell ref="B45:C45"/>
    <mergeCell ref="A46:C46"/>
    <mergeCell ref="B61:C61"/>
    <mergeCell ref="B62:C62"/>
    <mergeCell ref="B63:C63"/>
    <mergeCell ref="A64:C64"/>
    <mergeCell ref="A65:C65"/>
    <mergeCell ref="A67:C67"/>
    <mergeCell ref="B54:C54"/>
    <mergeCell ref="A55:C55"/>
    <mergeCell ref="A56:C56"/>
    <mergeCell ref="A58:C58"/>
    <mergeCell ref="B59:C59"/>
    <mergeCell ref="B60:C60"/>
    <mergeCell ref="A74:C74"/>
    <mergeCell ref="A76:C76"/>
    <mergeCell ref="B77:C77"/>
    <mergeCell ref="B78:C78"/>
    <mergeCell ref="B79:C79"/>
    <mergeCell ref="B80:C80"/>
    <mergeCell ref="B68:C68"/>
    <mergeCell ref="B69:C69"/>
    <mergeCell ref="B70:C70"/>
    <mergeCell ref="B71:C71"/>
    <mergeCell ref="B72:C72"/>
    <mergeCell ref="A73:C73"/>
    <mergeCell ref="B88:C88"/>
    <mergeCell ref="B89:C89"/>
    <mergeCell ref="B90:C90"/>
    <mergeCell ref="A91:C91"/>
    <mergeCell ref="A92:C92"/>
    <mergeCell ref="A94:C94"/>
    <mergeCell ref="B81:C81"/>
    <mergeCell ref="A82:C82"/>
    <mergeCell ref="A83:C83"/>
    <mergeCell ref="A85:C85"/>
    <mergeCell ref="B86:C86"/>
    <mergeCell ref="B87:C87"/>
    <mergeCell ref="A101:C101"/>
    <mergeCell ref="A103:C103"/>
    <mergeCell ref="B104:C104"/>
    <mergeCell ref="B105:C105"/>
    <mergeCell ref="B106:C106"/>
    <mergeCell ref="B107:C107"/>
    <mergeCell ref="B95:C95"/>
    <mergeCell ref="B96:C96"/>
    <mergeCell ref="B97:C97"/>
    <mergeCell ref="B98:C98"/>
    <mergeCell ref="B99:C99"/>
    <mergeCell ref="A100:C100"/>
    <mergeCell ref="B115:C115"/>
    <mergeCell ref="B116:C116"/>
    <mergeCell ref="B117:C117"/>
    <mergeCell ref="A118:C118"/>
    <mergeCell ref="A119:C119"/>
    <mergeCell ref="A121:C121"/>
    <mergeCell ref="B108:C108"/>
    <mergeCell ref="A109:C109"/>
    <mergeCell ref="A110:C110"/>
    <mergeCell ref="A112:C112"/>
    <mergeCell ref="B113:C113"/>
    <mergeCell ref="B114:C114"/>
    <mergeCell ref="A128:C128"/>
    <mergeCell ref="A130:C130"/>
    <mergeCell ref="B131:C131"/>
    <mergeCell ref="B132:C132"/>
    <mergeCell ref="B133:C133"/>
    <mergeCell ref="B134:C134"/>
    <mergeCell ref="B122:C122"/>
    <mergeCell ref="B123:C123"/>
    <mergeCell ref="B124:C124"/>
    <mergeCell ref="B125:C125"/>
    <mergeCell ref="B126:C126"/>
    <mergeCell ref="A127:C127"/>
    <mergeCell ref="B142:C142"/>
    <mergeCell ref="B143:C143"/>
    <mergeCell ref="B144:C144"/>
    <mergeCell ref="A145:C145"/>
    <mergeCell ref="A146:C146"/>
    <mergeCell ref="A148:C148"/>
    <mergeCell ref="B135:C135"/>
    <mergeCell ref="A136:C136"/>
    <mergeCell ref="A137:C137"/>
    <mergeCell ref="A139:C139"/>
    <mergeCell ref="B140:C140"/>
    <mergeCell ref="B141:C141"/>
    <mergeCell ref="A155:C155"/>
    <mergeCell ref="A157:C157"/>
    <mergeCell ref="B158:C158"/>
    <mergeCell ref="B159:C159"/>
    <mergeCell ref="B160:C160"/>
    <mergeCell ref="B161:C161"/>
    <mergeCell ref="B149:C149"/>
    <mergeCell ref="B150:C150"/>
    <mergeCell ref="B151:C151"/>
    <mergeCell ref="B152:C152"/>
    <mergeCell ref="B153:C153"/>
    <mergeCell ref="A154:C154"/>
    <mergeCell ref="B169:C169"/>
    <mergeCell ref="B170:C170"/>
    <mergeCell ref="B171:C171"/>
    <mergeCell ref="A172:C172"/>
    <mergeCell ref="A173:C173"/>
    <mergeCell ref="A175:C175"/>
    <mergeCell ref="B162:C162"/>
    <mergeCell ref="A163:C163"/>
    <mergeCell ref="A164:C164"/>
    <mergeCell ref="A166:C166"/>
    <mergeCell ref="B167:C167"/>
    <mergeCell ref="B168:C168"/>
    <mergeCell ref="A182:C182"/>
    <mergeCell ref="A184:C184"/>
    <mergeCell ref="B185:C185"/>
    <mergeCell ref="B186:C186"/>
    <mergeCell ref="B187:C187"/>
    <mergeCell ref="B188:C188"/>
    <mergeCell ref="B176:C176"/>
    <mergeCell ref="B177:C177"/>
    <mergeCell ref="B178:C178"/>
    <mergeCell ref="B179:C179"/>
    <mergeCell ref="B180:C180"/>
    <mergeCell ref="A181:C181"/>
    <mergeCell ref="B196:C196"/>
    <mergeCell ref="B197:C197"/>
    <mergeCell ref="B198:C198"/>
    <mergeCell ref="A199:C199"/>
    <mergeCell ref="A200:C200"/>
    <mergeCell ref="A202:C202"/>
    <mergeCell ref="B189:C189"/>
    <mergeCell ref="A190:C190"/>
    <mergeCell ref="A191:C191"/>
    <mergeCell ref="A193:C193"/>
    <mergeCell ref="B194:C194"/>
    <mergeCell ref="B195:C195"/>
    <mergeCell ref="A209:C209"/>
    <mergeCell ref="A211:C211"/>
    <mergeCell ref="B212:C212"/>
    <mergeCell ref="B213:C213"/>
    <mergeCell ref="B214:C214"/>
    <mergeCell ref="B215:C215"/>
    <mergeCell ref="B203:C203"/>
    <mergeCell ref="B204:C204"/>
    <mergeCell ref="B205:C205"/>
    <mergeCell ref="B206:C206"/>
    <mergeCell ref="B207:C207"/>
    <mergeCell ref="A208:C208"/>
    <mergeCell ref="B223:C223"/>
    <mergeCell ref="B224:C224"/>
    <mergeCell ref="B225:C225"/>
    <mergeCell ref="A226:C226"/>
    <mergeCell ref="A227:C227"/>
    <mergeCell ref="A229:C229"/>
    <mergeCell ref="B216:C216"/>
    <mergeCell ref="A217:C217"/>
    <mergeCell ref="A218:C218"/>
    <mergeCell ref="A220:C220"/>
    <mergeCell ref="B221:C221"/>
    <mergeCell ref="B222:C222"/>
    <mergeCell ref="A236:C236"/>
    <mergeCell ref="A238:C238"/>
    <mergeCell ref="B239:C239"/>
    <mergeCell ref="B240:C240"/>
    <mergeCell ref="B241:C241"/>
    <mergeCell ref="B242:C242"/>
    <mergeCell ref="B230:C230"/>
    <mergeCell ref="B231:C231"/>
    <mergeCell ref="B232:C232"/>
    <mergeCell ref="B233:C233"/>
    <mergeCell ref="B234:C234"/>
    <mergeCell ref="A235:C235"/>
    <mergeCell ref="A253:C253"/>
    <mergeCell ref="A254:C254"/>
    <mergeCell ref="B243:C243"/>
    <mergeCell ref="A244:C244"/>
    <mergeCell ref="A245:C245"/>
    <mergeCell ref="AI246:AI254"/>
    <mergeCell ref="A247:C247"/>
    <mergeCell ref="B248:C248"/>
    <mergeCell ref="B249:C249"/>
    <mergeCell ref="B250:C250"/>
    <mergeCell ref="B251:C251"/>
    <mergeCell ref="B252:C25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7327-516F-497E-A593-00C8775CF755}">
  <dimension ref="B1:I456"/>
  <sheetViews>
    <sheetView zoomScale="90" zoomScaleNormal="90" workbookViewId="0">
      <selection activeCell="B447" sqref="B447:H447"/>
    </sheetView>
  </sheetViews>
  <sheetFormatPr defaultRowHeight="14.4" x14ac:dyDescent="0.3"/>
  <cols>
    <col min="1" max="1" width="5.109375" customWidth="1"/>
    <col min="2" max="2" width="5.5546875" customWidth="1"/>
    <col min="3" max="3" width="56.44140625" customWidth="1"/>
    <col min="4" max="8" width="15.6640625" customWidth="1"/>
  </cols>
  <sheetData>
    <row r="1" spans="2:9" ht="15" thickBot="1" x14ac:dyDescent="0.35"/>
    <row r="2" spans="2:9" ht="16.2" thickBot="1" x14ac:dyDescent="0.35">
      <c r="B2" s="605" t="s">
        <v>456</v>
      </c>
      <c r="C2" s="606"/>
      <c r="D2" s="623"/>
      <c r="E2" s="623"/>
      <c r="F2" s="623"/>
      <c r="G2" s="623"/>
      <c r="H2" s="624"/>
    </row>
    <row r="3" spans="2:9" ht="47.4" thickBot="1" x14ac:dyDescent="0.35">
      <c r="B3" s="149"/>
      <c r="C3" s="149" t="s">
        <v>457</v>
      </c>
      <c r="D3" s="10" t="s">
        <v>497</v>
      </c>
      <c r="E3" s="10" t="s">
        <v>498</v>
      </c>
      <c r="F3" s="10" t="s">
        <v>499</v>
      </c>
      <c r="G3" s="10" t="s">
        <v>500</v>
      </c>
      <c r="H3" s="10" t="s">
        <v>501</v>
      </c>
    </row>
    <row r="4" spans="2:9" ht="16.2" thickBot="1" x14ac:dyDescent="0.35">
      <c r="B4" s="609"/>
      <c r="C4" s="151" t="s">
        <v>463</v>
      </c>
      <c r="D4" s="152">
        <v>0</v>
      </c>
      <c r="E4" s="39">
        <v>0</v>
      </c>
      <c r="F4" s="40">
        <v>0</v>
      </c>
      <c r="G4" s="152">
        <v>0</v>
      </c>
      <c r="H4" s="347" t="s">
        <v>62</v>
      </c>
      <c r="I4" s="120"/>
    </row>
    <row r="5" spans="2:9" ht="15.6" x14ac:dyDescent="0.3">
      <c r="B5" s="609"/>
      <c r="C5" s="153" t="s">
        <v>464</v>
      </c>
      <c r="D5" s="154">
        <f>SUM(D4:D4)</f>
        <v>0</v>
      </c>
      <c r="E5" s="32">
        <f>SUM(E4:E4)</f>
        <v>0</v>
      </c>
      <c r="F5" s="32">
        <f>SUM(F4:F4)</f>
        <v>0</v>
      </c>
      <c r="G5" s="346">
        <f>SUM(G4:G4)</f>
        <v>0</v>
      </c>
      <c r="H5" s="32" t="s">
        <v>62</v>
      </c>
    </row>
    <row r="6" spans="2:9" ht="15.6" x14ac:dyDescent="0.3">
      <c r="B6" s="609"/>
      <c r="C6" s="155" t="s">
        <v>465</v>
      </c>
      <c r="D6" s="156">
        <v>1</v>
      </c>
      <c r="E6" s="8">
        <v>1</v>
      </c>
      <c r="F6" s="22">
        <v>1</v>
      </c>
      <c r="G6" s="106">
        <v>1</v>
      </c>
      <c r="H6" s="21">
        <v>1</v>
      </c>
    </row>
    <row r="7" spans="2:9" ht="16.2" thickBot="1" x14ac:dyDescent="0.35">
      <c r="B7" s="609"/>
      <c r="C7" s="157" t="s">
        <v>466</v>
      </c>
      <c r="D7" s="158">
        <f>D5/D6</f>
        <v>0</v>
      </c>
      <c r="E7" s="23">
        <f t="shared" ref="E7:G7" si="0">E5/E6</f>
        <v>0</v>
      </c>
      <c r="F7" s="23">
        <f t="shared" si="0"/>
        <v>0</v>
      </c>
      <c r="G7" s="147">
        <f t="shared" si="0"/>
        <v>0</v>
      </c>
      <c r="H7" s="23" t="s">
        <v>62</v>
      </c>
    </row>
    <row r="8" spans="2:9" ht="18" x14ac:dyDescent="0.35">
      <c r="B8" s="609"/>
      <c r="C8" s="159" t="s">
        <v>467</v>
      </c>
      <c r="D8" s="625">
        <f>SUM(D7:H7)</f>
        <v>0</v>
      </c>
      <c r="E8" s="626"/>
      <c r="F8" s="626"/>
      <c r="G8" s="626"/>
      <c r="H8" s="627"/>
    </row>
    <row r="9" spans="2:9" ht="18.600000000000001" thickBot="1" x14ac:dyDescent="0.4">
      <c r="B9" s="610"/>
      <c r="C9" s="160" t="s">
        <v>468</v>
      </c>
      <c r="D9" s="617">
        <f>D8/COUNT(D7:H7)</f>
        <v>0</v>
      </c>
      <c r="E9" s="618"/>
      <c r="F9" s="618"/>
      <c r="G9" s="618"/>
      <c r="H9" s="619"/>
    </row>
    <row r="10" spans="2:9" ht="15" thickBot="1" x14ac:dyDescent="0.35"/>
    <row r="11" spans="2:9" ht="16.2" thickBot="1" x14ac:dyDescent="0.35">
      <c r="B11" s="605" t="s">
        <v>469</v>
      </c>
      <c r="C11" s="606"/>
      <c r="D11" s="606"/>
      <c r="E11" s="606"/>
      <c r="F11" s="606"/>
      <c r="G11" s="606"/>
      <c r="H11" s="607"/>
    </row>
    <row r="12" spans="2:9" ht="47.4" thickBot="1" x14ac:dyDescent="0.35">
      <c r="B12" s="149"/>
      <c r="C12" s="149" t="s">
        <v>457</v>
      </c>
      <c r="D12" s="10" t="s">
        <v>497</v>
      </c>
      <c r="E12" s="10" t="s">
        <v>498</v>
      </c>
      <c r="F12" s="10" t="s">
        <v>499</v>
      </c>
      <c r="G12" s="10" t="s">
        <v>500</v>
      </c>
      <c r="H12" s="10" t="s">
        <v>501</v>
      </c>
    </row>
    <row r="13" spans="2:9" ht="15.6" x14ac:dyDescent="0.3">
      <c r="B13" s="608"/>
      <c r="C13" s="150" t="s">
        <v>339</v>
      </c>
      <c r="D13" s="250">
        <v>0</v>
      </c>
      <c r="E13" s="251">
        <v>0</v>
      </c>
      <c r="F13" s="251">
        <v>0</v>
      </c>
      <c r="G13" s="251">
        <v>0</v>
      </c>
      <c r="H13" s="360" t="s">
        <v>62</v>
      </c>
    </row>
    <row r="14" spans="2:9" ht="15.6" x14ac:dyDescent="0.3">
      <c r="B14" s="609"/>
      <c r="C14" s="161" t="s">
        <v>309</v>
      </c>
      <c r="D14" s="250">
        <v>0</v>
      </c>
      <c r="E14" s="251">
        <v>0</v>
      </c>
      <c r="F14" s="251">
        <v>0</v>
      </c>
      <c r="G14" s="251">
        <v>1</v>
      </c>
      <c r="H14" s="361" t="s">
        <v>62</v>
      </c>
    </row>
    <row r="15" spans="2:9" ht="15.6" x14ac:dyDescent="0.3">
      <c r="B15" s="609"/>
      <c r="C15" s="161" t="s">
        <v>319</v>
      </c>
      <c r="D15" s="250">
        <v>0</v>
      </c>
      <c r="E15" s="251">
        <v>0</v>
      </c>
      <c r="F15" s="251">
        <v>0</v>
      </c>
      <c r="G15" s="251">
        <v>0</v>
      </c>
      <c r="H15" s="361">
        <v>0.5</v>
      </c>
    </row>
    <row r="16" spans="2:9" ht="16.2" thickBot="1" x14ac:dyDescent="0.35">
      <c r="B16" s="609"/>
      <c r="C16" s="162" t="s">
        <v>82</v>
      </c>
      <c r="D16" s="250">
        <v>0</v>
      </c>
      <c r="E16" s="251">
        <v>0</v>
      </c>
      <c r="F16" s="251">
        <v>0</v>
      </c>
      <c r="G16" s="251">
        <v>0</v>
      </c>
      <c r="H16" s="359">
        <v>0.5</v>
      </c>
    </row>
    <row r="17" spans="2:8" ht="15.6" x14ac:dyDescent="0.3">
      <c r="B17" s="609"/>
      <c r="C17" s="153" t="s">
        <v>464</v>
      </c>
      <c r="D17" s="32">
        <f>SUM(D13:D16)</f>
        <v>0</v>
      </c>
      <c r="E17" s="32">
        <f t="shared" ref="E17:G17" si="1">SUM(E13:E16)</f>
        <v>0</v>
      </c>
      <c r="F17" s="32">
        <f t="shared" si="1"/>
        <v>0</v>
      </c>
      <c r="G17" s="32">
        <f t="shared" si="1"/>
        <v>1</v>
      </c>
      <c r="H17" s="32">
        <f>SUM(H13:H16)</f>
        <v>1</v>
      </c>
    </row>
    <row r="18" spans="2:8" ht="15.6" x14ac:dyDescent="0.3">
      <c r="B18" s="609"/>
      <c r="C18" s="155" t="s">
        <v>465</v>
      </c>
      <c r="D18" s="156">
        <v>4</v>
      </c>
      <c r="E18" s="8">
        <v>4</v>
      </c>
      <c r="F18" s="22">
        <v>4</v>
      </c>
      <c r="G18" s="22">
        <v>4</v>
      </c>
      <c r="H18" s="22">
        <v>4</v>
      </c>
    </row>
    <row r="19" spans="2:8" ht="16.2" thickBot="1" x14ac:dyDescent="0.35">
      <c r="B19" s="609"/>
      <c r="C19" s="157" t="s">
        <v>466</v>
      </c>
      <c r="D19" s="158">
        <f>D17/D18</f>
        <v>0</v>
      </c>
      <c r="E19" s="23">
        <f t="shared" ref="E19:H19" si="2">E17/E18</f>
        <v>0</v>
      </c>
      <c r="F19" s="23">
        <f t="shared" si="2"/>
        <v>0</v>
      </c>
      <c r="G19" s="23">
        <f t="shared" si="2"/>
        <v>0.25</v>
      </c>
      <c r="H19" s="23">
        <f t="shared" si="2"/>
        <v>0.25</v>
      </c>
    </row>
    <row r="20" spans="2:8" ht="18" x14ac:dyDescent="0.35">
      <c r="B20" s="609"/>
      <c r="C20" s="159" t="s">
        <v>467</v>
      </c>
      <c r="D20" s="625">
        <f>SUM(D19:H19)</f>
        <v>0.5</v>
      </c>
      <c r="E20" s="626"/>
      <c r="F20" s="626"/>
      <c r="G20" s="626"/>
      <c r="H20" s="627"/>
    </row>
    <row r="21" spans="2:8" ht="18.600000000000001" thickBot="1" x14ac:dyDescent="0.4">
      <c r="B21" s="610"/>
      <c r="C21" s="160" t="s">
        <v>468</v>
      </c>
      <c r="D21" s="617">
        <f>D20/COUNT(D19:H19)</f>
        <v>0.1</v>
      </c>
      <c r="E21" s="618"/>
      <c r="F21" s="618"/>
      <c r="G21" s="618"/>
      <c r="H21" s="619"/>
    </row>
    <row r="22" spans="2:8" ht="15" thickBot="1" x14ac:dyDescent="0.35"/>
    <row r="23" spans="2:8" ht="16.2" thickBot="1" x14ac:dyDescent="0.35">
      <c r="B23" s="605" t="s">
        <v>470</v>
      </c>
      <c r="C23" s="606"/>
      <c r="D23" s="606"/>
      <c r="E23" s="606"/>
      <c r="F23" s="606"/>
      <c r="G23" s="606"/>
      <c r="H23" s="607"/>
    </row>
    <row r="24" spans="2:8" ht="47.4" thickBot="1" x14ac:dyDescent="0.35">
      <c r="B24" s="149"/>
      <c r="C24" s="149" t="s">
        <v>457</v>
      </c>
      <c r="D24" s="10" t="s">
        <v>458</v>
      </c>
      <c r="E24" s="10" t="s">
        <v>459</v>
      </c>
      <c r="F24" s="10" t="s">
        <v>460</v>
      </c>
      <c r="G24" s="10" t="s">
        <v>461</v>
      </c>
      <c r="H24" s="10" t="s">
        <v>462</v>
      </c>
    </row>
    <row r="25" spans="2:8" ht="15.6" x14ac:dyDescent="0.3">
      <c r="B25" s="608"/>
      <c r="C25" s="163" t="s">
        <v>79</v>
      </c>
      <c r="D25" s="210">
        <v>1</v>
      </c>
      <c r="E25" s="219">
        <v>1</v>
      </c>
      <c r="F25" s="219">
        <v>1</v>
      </c>
      <c r="G25" s="219">
        <v>0</v>
      </c>
      <c r="H25" s="351" t="s">
        <v>62</v>
      </c>
    </row>
    <row r="26" spans="2:8" ht="15.6" x14ac:dyDescent="0.3">
      <c r="B26" s="609"/>
      <c r="C26" s="119" t="s">
        <v>333</v>
      </c>
      <c r="D26" s="210">
        <v>0</v>
      </c>
      <c r="E26" s="219">
        <v>0</v>
      </c>
      <c r="F26" s="219">
        <v>0</v>
      </c>
      <c r="G26" s="219">
        <v>0</v>
      </c>
      <c r="H26" s="362" t="s">
        <v>62</v>
      </c>
    </row>
    <row r="27" spans="2:8" ht="15.6" x14ac:dyDescent="0.3">
      <c r="B27" s="609"/>
      <c r="C27" s="164" t="s">
        <v>341</v>
      </c>
      <c r="D27" s="210">
        <v>0</v>
      </c>
      <c r="E27" s="219">
        <v>0</v>
      </c>
      <c r="F27" s="219">
        <v>0</v>
      </c>
      <c r="G27" s="219">
        <v>0</v>
      </c>
      <c r="H27" s="362" t="s">
        <v>62</v>
      </c>
    </row>
    <row r="28" spans="2:8" ht="15.6" x14ac:dyDescent="0.3">
      <c r="B28" s="609"/>
      <c r="C28" s="164" t="s">
        <v>80</v>
      </c>
      <c r="D28" s="210">
        <v>0</v>
      </c>
      <c r="E28" s="219">
        <v>0</v>
      </c>
      <c r="F28" s="219">
        <v>0</v>
      </c>
      <c r="G28" s="219">
        <v>0</v>
      </c>
      <c r="H28" s="362" t="s">
        <v>62</v>
      </c>
    </row>
    <row r="29" spans="2:8" ht="15.6" x14ac:dyDescent="0.3">
      <c r="B29" s="609"/>
      <c r="C29" s="164" t="s">
        <v>78</v>
      </c>
      <c r="D29" s="210">
        <v>0</v>
      </c>
      <c r="E29" s="219">
        <v>0</v>
      </c>
      <c r="F29" s="219">
        <v>0</v>
      </c>
      <c r="G29" s="219">
        <v>0</v>
      </c>
      <c r="H29" s="362" t="s">
        <v>62</v>
      </c>
    </row>
    <row r="30" spans="2:8" ht="15.6" x14ac:dyDescent="0.3">
      <c r="B30" s="609"/>
      <c r="C30" s="164" t="s">
        <v>339</v>
      </c>
      <c r="D30" s="210">
        <v>0</v>
      </c>
      <c r="E30" s="219">
        <v>0</v>
      </c>
      <c r="F30" s="219">
        <v>0</v>
      </c>
      <c r="G30" s="219">
        <v>0</v>
      </c>
      <c r="H30" s="362" t="s">
        <v>62</v>
      </c>
    </row>
    <row r="31" spans="2:8" ht="15.6" x14ac:dyDescent="0.3">
      <c r="B31" s="609"/>
      <c r="C31" s="164" t="s">
        <v>342</v>
      </c>
      <c r="D31" s="210">
        <v>0</v>
      </c>
      <c r="E31" s="219">
        <v>0</v>
      </c>
      <c r="F31" s="219">
        <v>0</v>
      </c>
      <c r="G31" s="219">
        <v>0</v>
      </c>
      <c r="H31" s="362" t="s">
        <v>62</v>
      </c>
    </row>
    <row r="32" spans="2:8" ht="15.6" x14ac:dyDescent="0.3">
      <c r="B32" s="609"/>
      <c r="C32" s="164" t="s">
        <v>309</v>
      </c>
      <c r="D32" s="210">
        <v>0</v>
      </c>
      <c r="E32" s="219">
        <v>0</v>
      </c>
      <c r="F32" s="219">
        <v>0</v>
      </c>
      <c r="G32" s="219">
        <v>0</v>
      </c>
      <c r="H32" s="362" t="s">
        <v>62</v>
      </c>
    </row>
    <row r="33" spans="2:8" ht="16.2" thickBot="1" x14ac:dyDescent="0.35">
      <c r="B33" s="609"/>
      <c r="C33" s="352" t="s">
        <v>81</v>
      </c>
      <c r="D33" s="210">
        <v>0</v>
      </c>
      <c r="E33" s="219">
        <v>0</v>
      </c>
      <c r="F33" s="219">
        <v>0</v>
      </c>
      <c r="G33" s="219">
        <v>0</v>
      </c>
      <c r="H33" s="350" t="s">
        <v>62</v>
      </c>
    </row>
    <row r="34" spans="2:8" ht="15.6" x14ac:dyDescent="0.3">
      <c r="B34" s="609"/>
      <c r="C34" s="153" t="s">
        <v>464</v>
      </c>
      <c r="D34" s="32">
        <f>SUM(D25:D33)</f>
        <v>1</v>
      </c>
      <c r="E34" s="32">
        <f t="shared" ref="E34:G34" si="3">SUM(E25:E33)</f>
        <v>1</v>
      </c>
      <c r="F34" s="32">
        <f t="shared" si="3"/>
        <v>1</v>
      </c>
      <c r="G34" s="32">
        <f t="shared" si="3"/>
        <v>0</v>
      </c>
      <c r="H34" s="32" t="s">
        <v>62</v>
      </c>
    </row>
    <row r="35" spans="2:8" ht="15.6" x14ac:dyDescent="0.3">
      <c r="B35" s="609"/>
      <c r="C35" s="155" t="s">
        <v>465</v>
      </c>
      <c r="D35" s="156">
        <v>9</v>
      </c>
      <c r="E35" s="8">
        <v>9</v>
      </c>
      <c r="F35" s="22">
        <v>9</v>
      </c>
      <c r="G35" s="22">
        <v>9</v>
      </c>
      <c r="H35" s="22">
        <v>9</v>
      </c>
    </row>
    <row r="36" spans="2:8" ht="16.2" thickBot="1" x14ac:dyDescent="0.35">
      <c r="B36" s="609"/>
      <c r="C36" s="157" t="s">
        <v>466</v>
      </c>
      <c r="D36" s="165">
        <f>D34/D35</f>
        <v>0.1111111111111111</v>
      </c>
      <c r="E36" s="166">
        <f t="shared" ref="E36:G36" si="4">E34/E35</f>
        <v>0.1111111111111111</v>
      </c>
      <c r="F36" s="166">
        <f t="shared" si="4"/>
        <v>0.1111111111111111</v>
      </c>
      <c r="G36" s="166">
        <f t="shared" si="4"/>
        <v>0</v>
      </c>
      <c r="H36" s="166" t="s">
        <v>62</v>
      </c>
    </row>
    <row r="37" spans="2:8" ht="18" x14ac:dyDescent="0.35">
      <c r="B37" s="609"/>
      <c r="C37" s="159" t="s">
        <v>467</v>
      </c>
      <c r="D37" s="611">
        <f>SUM(D36:H36)</f>
        <v>0.33333333333333331</v>
      </c>
      <c r="E37" s="612"/>
      <c r="F37" s="612"/>
      <c r="G37" s="612"/>
      <c r="H37" s="613"/>
    </row>
    <row r="38" spans="2:8" ht="18.600000000000001" thickBot="1" x14ac:dyDescent="0.4">
      <c r="B38" s="610"/>
      <c r="C38" s="160" t="s">
        <v>468</v>
      </c>
      <c r="D38" s="617">
        <f>D37/COUNT(D36:H36)</f>
        <v>8.3333333333333329E-2</v>
      </c>
      <c r="E38" s="618"/>
      <c r="F38" s="618"/>
      <c r="G38" s="618"/>
      <c r="H38" s="619"/>
    </row>
    <row r="39" spans="2:8" ht="15.75" customHeight="1" thickBot="1" x14ac:dyDescent="0.4">
      <c r="B39" s="182"/>
      <c r="C39" s="183"/>
      <c r="D39" s="148"/>
      <c r="E39" s="148"/>
      <c r="F39" s="148"/>
      <c r="G39" s="148"/>
      <c r="H39" s="148"/>
    </row>
    <row r="40" spans="2:8" ht="16.2" thickBot="1" x14ac:dyDescent="0.35">
      <c r="B40" s="605" t="s">
        <v>502</v>
      </c>
      <c r="C40" s="606"/>
      <c r="D40" s="606"/>
      <c r="E40" s="606"/>
      <c r="F40" s="606"/>
      <c r="G40" s="606"/>
      <c r="H40" s="607"/>
    </row>
    <row r="41" spans="2:8" ht="47.4" thickBot="1" x14ac:dyDescent="0.35">
      <c r="B41" s="149"/>
      <c r="C41" s="149" t="s">
        <v>457</v>
      </c>
      <c r="D41" s="10" t="s">
        <v>497</v>
      </c>
      <c r="E41" s="10" t="s">
        <v>498</v>
      </c>
      <c r="F41" s="10" t="s">
        <v>499</v>
      </c>
      <c r="G41" s="10" t="s">
        <v>500</v>
      </c>
      <c r="H41" s="10" t="s">
        <v>501</v>
      </c>
    </row>
    <row r="42" spans="2:8" ht="16.2" thickBot="1" x14ac:dyDescent="0.35">
      <c r="B42" s="608"/>
      <c r="C42" s="150" t="s">
        <v>81</v>
      </c>
      <c r="D42" s="84">
        <v>0</v>
      </c>
      <c r="E42" s="84">
        <v>0</v>
      </c>
      <c r="F42" s="84">
        <v>0</v>
      </c>
      <c r="G42" s="84">
        <v>0</v>
      </c>
      <c r="H42" s="79" t="s">
        <v>62</v>
      </c>
    </row>
    <row r="43" spans="2:8" ht="16.2" thickBot="1" x14ac:dyDescent="0.35">
      <c r="B43" s="609"/>
      <c r="C43" s="349" t="s">
        <v>78</v>
      </c>
      <c r="D43" s="84">
        <v>0</v>
      </c>
      <c r="E43" s="84">
        <v>0</v>
      </c>
      <c r="F43" s="84">
        <v>0</v>
      </c>
      <c r="G43" s="84">
        <v>0</v>
      </c>
      <c r="H43" s="79" t="s">
        <v>62</v>
      </c>
    </row>
    <row r="44" spans="2:8" ht="15.6" x14ac:dyDescent="0.3">
      <c r="B44" s="609"/>
      <c r="C44" s="153" t="s">
        <v>464</v>
      </c>
      <c r="D44" s="32">
        <f>SUM(D42:D42)</f>
        <v>0</v>
      </c>
      <c r="E44" s="32">
        <f>SUM(E42:E42)</f>
        <v>0</v>
      </c>
      <c r="F44" s="32">
        <f>SUM(F42:F42)</f>
        <v>0</v>
      </c>
      <c r="G44" s="32">
        <f>SUM(G42:G42)</f>
        <v>0</v>
      </c>
      <c r="H44" s="32" t="s">
        <v>62</v>
      </c>
    </row>
    <row r="45" spans="2:8" ht="15.6" x14ac:dyDescent="0.3">
      <c r="B45" s="609"/>
      <c r="C45" s="155" t="s">
        <v>465</v>
      </c>
      <c r="D45" s="156">
        <v>2</v>
      </c>
      <c r="E45" s="8">
        <v>2</v>
      </c>
      <c r="F45" s="22">
        <v>2</v>
      </c>
      <c r="G45" s="22">
        <v>2</v>
      </c>
      <c r="H45" s="22">
        <v>2</v>
      </c>
    </row>
    <row r="46" spans="2:8" ht="16.2" thickBot="1" x14ac:dyDescent="0.35">
      <c r="B46" s="609"/>
      <c r="C46" s="157" t="s">
        <v>466</v>
      </c>
      <c r="D46" s="158">
        <f>D44/D45</f>
        <v>0</v>
      </c>
      <c r="E46" s="23">
        <f t="shared" ref="E46:G46" si="5">E44/E45</f>
        <v>0</v>
      </c>
      <c r="F46" s="23">
        <f t="shared" si="5"/>
        <v>0</v>
      </c>
      <c r="G46" s="23">
        <f t="shared" si="5"/>
        <v>0</v>
      </c>
      <c r="H46" s="23" t="s">
        <v>62</v>
      </c>
    </row>
    <row r="47" spans="2:8" ht="18" x14ac:dyDescent="0.35">
      <c r="B47" s="609"/>
      <c r="C47" s="159" t="s">
        <v>467</v>
      </c>
      <c r="D47" s="625">
        <f>SUM(D46:H46)</f>
        <v>0</v>
      </c>
      <c r="E47" s="626"/>
      <c r="F47" s="626"/>
      <c r="G47" s="626"/>
      <c r="H47" s="627"/>
    </row>
    <row r="48" spans="2:8" ht="18.600000000000001" thickBot="1" x14ac:dyDescent="0.4">
      <c r="B48" s="610"/>
      <c r="C48" s="160" t="s">
        <v>468</v>
      </c>
      <c r="D48" s="617">
        <f>D47/COUNT(D46:H46)</f>
        <v>0</v>
      </c>
      <c r="E48" s="618"/>
      <c r="F48" s="618"/>
      <c r="G48" s="618"/>
      <c r="H48" s="619"/>
    </row>
    <row r="49" spans="2:8" ht="16.5" customHeight="1" thickBot="1" x14ac:dyDescent="0.4">
      <c r="B49" s="182"/>
      <c r="C49" s="183"/>
      <c r="D49" s="148"/>
      <c r="E49" s="148"/>
      <c r="F49" s="148"/>
      <c r="G49" s="148"/>
      <c r="H49" s="148"/>
    </row>
    <row r="50" spans="2:8" ht="16.2" thickBot="1" x14ac:dyDescent="0.35">
      <c r="B50" s="605" t="s">
        <v>471</v>
      </c>
      <c r="C50" s="606"/>
      <c r="D50" s="606"/>
      <c r="E50" s="606"/>
      <c r="F50" s="606"/>
      <c r="G50" s="606"/>
      <c r="H50" s="607"/>
    </row>
    <row r="51" spans="2:8" ht="47.4" thickBot="1" x14ac:dyDescent="0.35">
      <c r="B51" s="149"/>
      <c r="C51" s="149" t="s">
        <v>457</v>
      </c>
      <c r="D51" s="10" t="s">
        <v>458</v>
      </c>
      <c r="E51" s="167" t="s">
        <v>459</v>
      </c>
      <c r="F51" s="10" t="s">
        <v>460</v>
      </c>
      <c r="G51" s="10" t="s">
        <v>461</v>
      </c>
      <c r="H51" s="169" t="s">
        <v>462</v>
      </c>
    </row>
    <row r="52" spans="2:8" ht="15.6" x14ac:dyDescent="0.3">
      <c r="B52" s="608"/>
      <c r="C52" s="168" t="s">
        <v>319</v>
      </c>
      <c r="D52" s="210">
        <v>0</v>
      </c>
      <c r="E52" s="219">
        <v>0</v>
      </c>
      <c r="F52" s="219">
        <v>0</v>
      </c>
      <c r="G52" s="219">
        <v>0</v>
      </c>
      <c r="H52" s="351" t="s">
        <v>62</v>
      </c>
    </row>
    <row r="53" spans="2:8" ht="15.6" x14ac:dyDescent="0.3">
      <c r="B53" s="609"/>
      <c r="C53" s="168" t="s">
        <v>279</v>
      </c>
      <c r="D53" s="210">
        <v>0</v>
      </c>
      <c r="E53" s="219">
        <v>0</v>
      </c>
      <c r="F53" s="219">
        <v>0</v>
      </c>
      <c r="G53" s="219">
        <v>0</v>
      </c>
      <c r="H53" s="362" t="s">
        <v>62</v>
      </c>
    </row>
    <row r="54" spans="2:8" ht="16.2" thickBot="1" x14ac:dyDescent="0.35">
      <c r="B54" s="609"/>
      <c r="C54" s="164" t="s">
        <v>81</v>
      </c>
      <c r="D54" s="210">
        <v>0</v>
      </c>
      <c r="E54" s="219">
        <v>0</v>
      </c>
      <c r="F54" s="219">
        <v>0</v>
      </c>
      <c r="G54" s="219">
        <v>0</v>
      </c>
      <c r="H54" s="362" t="s">
        <v>62</v>
      </c>
    </row>
    <row r="55" spans="2:8" ht="15.6" x14ac:dyDescent="0.3">
      <c r="B55" s="609"/>
      <c r="C55" s="164" t="s">
        <v>323</v>
      </c>
      <c r="D55" s="210">
        <v>0</v>
      </c>
      <c r="E55" s="219">
        <v>0</v>
      </c>
      <c r="F55" s="219">
        <v>0</v>
      </c>
      <c r="G55" s="219">
        <v>1</v>
      </c>
      <c r="H55" s="362" t="s">
        <v>62</v>
      </c>
    </row>
    <row r="56" spans="2:8" ht="15.6" x14ac:dyDescent="0.3">
      <c r="B56" s="609"/>
      <c r="C56" s="164" t="s">
        <v>313</v>
      </c>
      <c r="D56" s="210">
        <v>0</v>
      </c>
      <c r="E56" s="219">
        <v>0</v>
      </c>
      <c r="F56" s="219">
        <v>0</v>
      </c>
      <c r="G56" s="219">
        <v>0</v>
      </c>
      <c r="H56" s="362" t="s">
        <v>62</v>
      </c>
    </row>
    <row r="57" spans="2:8" ht="16.2" thickBot="1" x14ac:dyDescent="0.35">
      <c r="B57" s="609"/>
      <c r="C57" s="164" t="s">
        <v>309</v>
      </c>
      <c r="D57" s="210">
        <v>0</v>
      </c>
      <c r="E57" s="219">
        <v>0</v>
      </c>
      <c r="F57" s="219">
        <v>0</v>
      </c>
      <c r="G57" s="219">
        <v>0</v>
      </c>
      <c r="H57" s="350" t="s">
        <v>62</v>
      </c>
    </row>
    <row r="58" spans="2:8" ht="15.6" x14ac:dyDescent="0.3">
      <c r="B58" s="609"/>
      <c r="C58" s="153" t="s">
        <v>464</v>
      </c>
      <c r="D58" s="32">
        <f>SUM(D52:D57)</f>
        <v>0</v>
      </c>
      <c r="E58" s="32">
        <f>SUM(E52:E57)</f>
        <v>0</v>
      </c>
      <c r="F58" s="32">
        <f>SUM(F52:F57)</f>
        <v>0</v>
      </c>
      <c r="G58" s="32">
        <f>SUM(G52:G57)</f>
        <v>1</v>
      </c>
      <c r="H58" s="32" t="s">
        <v>62</v>
      </c>
    </row>
    <row r="59" spans="2:8" ht="15.6" x14ac:dyDescent="0.3">
      <c r="B59" s="609"/>
      <c r="C59" s="155" t="s">
        <v>465</v>
      </c>
      <c r="D59" s="156">
        <v>6</v>
      </c>
      <c r="E59" s="8">
        <v>6</v>
      </c>
      <c r="F59" s="22">
        <v>6</v>
      </c>
      <c r="G59" s="22">
        <v>6</v>
      </c>
      <c r="H59" s="22">
        <v>6</v>
      </c>
    </row>
    <row r="60" spans="2:8" ht="16.2" thickBot="1" x14ac:dyDescent="0.35">
      <c r="B60" s="609"/>
      <c r="C60" s="157" t="s">
        <v>466</v>
      </c>
      <c r="D60" s="165">
        <f>D58/D59</f>
        <v>0</v>
      </c>
      <c r="E60" s="166">
        <f t="shared" ref="E60:G60" si="6">E58/E59</f>
        <v>0</v>
      </c>
      <c r="F60" s="166">
        <f t="shared" si="6"/>
        <v>0</v>
      </c>
      <c r="G60" s="166">
        <f t="shared" si="6"/>
        <v>0.16666666666666666</v>
      </c>
      <c r="H60" s="166" t="s">
        <v>62</v>
      </c>
    </row>
    <row r="61" spans="2:8" ht="18" x14ac:dyDescent="0.35">
      <c r="B61" s="609"/>
      <c r="C61" s="159" t="s">
        <v>467</v>
      </c>
      <c r="D61" s="611">
        <f>SUM(D60:H60)</f>
        <v>0.16666666666666666</v>
      </c>
      <c r="E61" s="612"/>
      <c r="F61" s="612"/>
      <c r="G61" s="612"/>
      <c r="H61" s="613"/>
    </row>
    <row r="62" spans="2:8" ht="18.600000000000001" thickBot="1" x14ac:dyDescent="0.4">
      <c r="B62" s="610"/>
      <c r="C62" s="160" t="s">
        <v>468</v>
      </c>
      <c r="D62" s="617">
        <f>D61/COUNT(D60:H60)</f>
        <v>4.1666666666666664E-2</v>
      </c>
      <c r="E62" s="618"/>
      <c r="F62" s="618"/>
      <c r="G62" s="618"/>
      <c r="H62" s="619"/>
    </row>
    <row r="63" spans="2:8" ht="15" thickBot="1" x14ac:dyDescent="0.35"/>
    <row r="64" spans="2:8" ht="16.2" thickBot="1" x14ac:dyDescent="0.35">
      <c r="B64" s="605" t="s">
        <v>472</v>
      </c>
      <c r="C64" s="606"/>
      <c r="D64" s="606"/>
      <c r="E64" s="606"/>
      <c r="F64" s="606"/>
      <c r="G64" s="606"/>
      <c r="H64" s="607"/>
    </row>
    <row r="65" spans="2:8" ht="47.4" thickBot="1" x14ac:dyDescent="0.35">
      <c r="B65" s="149"/>
      <c r="C65" s="149" t="s">
        <v>457</v>
      </c>
      <c r="D65" s="10" t="s">
        <v>458</v>
      </c>
      <c r="E65" s="10" t="s">
        <v>459</v>
      </c>
      <c r="F65" s="10" t="s">
        <v>460</v>
      </c>
      <c r="G65" s="125" t="s">
        <v>461</v>
      </c>
      <c r="H65" s="10" t="s">
        <v>462</v>
      </c>
    </row>
    <row r="66" spans="2:8" ht="15.6" x14ac:dyDescent="0.3">
      <c r="B66" s="608"/>
      <c r="C66" s="168" t="s">
        <v>319</v>
      </c>
      <c r="D66" s="355">
        <v>0</v>
      </c>
      <c r="E66" s="355">
        <v>0</v>
      </c>
      <c r="F66" s="355">
        <v>0</v>
      </c>
      <c r="G66" s="355">
        <v>0</v>
      </c>
      <c r="H66" s="353" t="s">
        <v>62</v>
      </c>
    </row>
    <row r="67" spans="2:8" ht="15.6" x14ac:dyDescent="0.3">
      <c r="B67" s="609"/>
      <c r="C67" s="168" t="s">
        <v>279</v>
      </c>
      <c r="D67" s="234">
        <v>0</v>
      </c>
      <c r="E67" s="234">
        <v>0</v>
      </c>
      <c r="F67" s="234">
        <v>0</v>
      </c>
      <c r="G67" s="234">
        <v>0</v>
      </c>
      <c r="H67" s="24" t="s">
        <v>62</v>
      </c>
    </row>
    <row r="68" spans="2:8" ht="15.6" x14ac:dyDescent="0.3">
      <c r="B68" s="609"/>
      <c r="C68" s="164" t="s">
        <v>309</v>
      </c>
      <c r="D68" s="234">
        <v>0</v>
      </c>
      <c r="E68" s="234">
        <v>0</v>
      </c>
      <c r="F68" s="234">
        <v>0</v>
      </c>
      <c r="G68" s="234">
        <v>0</v>
      </c>
      <c r="H68" s="24" t="s">
        <v>62</v>
      </c>
    </row>
    <row r="69" spans="2:8" ht="15.6" x14ac:dyDescent="0.3">
      <c r="B69" s="609"/>
      <c r="C69" s="164" t="s">
        <v>323</v>
      </c>
      <c r="D69" s="199">
        <v>0</v>
      </c>
      <c r="E69" s="199">
        <v>0</v>
      </c>
      <c r="F69" s="199">
        <v>0</v>
      </c>
      <c r="G69" s="199">
        <v>0</v>
      </c>
      <c r="H69" s="25" t="s">
        <v>62</v>
      </c>
    </row>
    <row r="70" spans="2:8" ht="16.2" thickBot="1" x14ac:dyDescent="0.35">
      <c r="B70" s="609"/>
      <c r="C70" s="164" t="s">
        <v>313</v>
      </c>
      <c r="D70" s="234">
        <v>0</v>
      </c>
      <c r="E70" s="234">
        <v>0</v>
      </c>
      <c r="F70" s="234">
        <v>0</v>
      </c>
      <c r="G70" s="234">
        <v>0</v>
      </c>
      <c r="H70" s="24" t="s">
        <v>62</v>
      </c>
    </row>
    <row r="71" spans="2:8" ht="15.6" x14ac:dyDescent="0.3">
      <c r="B71" s="609"/>
      <c r="C71" s="153" t="s">
        <v>464</v>
      </c>
      <c r="D71" s="32">
        <f>SUM(D66:D70)</f>
        <v>0</v>
      </c>
      <c r="E71" s="32">
        <f>SUM(E66:E70)</f>
        <v>0</v>
      </c>
      <c r="F71" s="32">
        <f>SUM(F66:F70)</f>
        <v>0</v>
      </c>
      <c r="G71" s="32">
        <f>SUM(G66:G70)</f>
        <v>0</v>
      </c>
      <c r="H71" s="32" t="s">
        <v>62</v>
      </c>
    </row>
    <row r="72" spans="2:8" ht="15.6" x14ac:dyDescent="0.3">
      <c r="B72" s="609"/>
      <c r="C72" s="155" t="s">
        <v>465</v>
      </c>
      <c r="D72" s="156">
        <v>5</v>
      </c>
      <c r="E72" s="8">
        <v>5</v>
      </c>
      <c r="F72" s="22">
        <v>5</v>
      </c>
      <c r="G72" s="22">
        <v>5</v>
      </c>
      <c r="H72" s="22">
        <v>5</v>
      </c>
    </row>
    <row r="73" spans="2:8" ht="16.2" thickBot="1" x14ac:dyDescent="0.35">
      <c r="B73" s="609"/>
      <c r="C73" s="157" t="s">
        <v>466</v>
      </c>
      <c r="D73" s="165">
        <f>D71/D72</f>
        <v>0</v>
      </c>
      <c r="E73" s="166">
        <f t="shared" ref="E73:G73" si="7">E71/E72</f>
        <v>0</v>
      </c>
      <c r="F73" s="166">
        <f t="shared" si="7"/>
        <v>0</v>
      </c>
      <c r="G73" s="166">
        <f t="shared" si="7"/>
        <v>0</v>
      </c>
      <c r="H73" s="166" t="s">
        <v>62</v>
      </c>
    </row>
    <row r="74" spans="2:8" ht="18" x14ac:dyDescent="0.35">
      <c r="B74" s="609"/>
      <c r="C74" s="159" t="s">
        <v>467</v>
      </c>
      <c r="D74" s="611">
        <f>SUM(D73:H73)</f>
        <v>0</v>
      </c>
      <c r="E74" s="612"/>
      <c r="F74" s="612"/>
      <c r="G74" s="612"/>
      <c r="H74" s="613"/>
    </row>
    <row r="75" spans="2:8" ht="18.600000000000001" thickBot="1" x14ac:dyDescent="0.4">
      <c r="B75" s="610"/>
      <c r="C75" s="160" t="s">
        <v>468</v>
      </c>
      <c r="D75" s="617">
        <f>D74/COUNT(D73:H73)</f>
        <v>0</v>
      </c>
      <c r="E75" s="618"/>
      <c r="F75" s="618"/>
      <c r="G75" s="618"/>
      <c r="H75" s="619"/>
    </row>
    <row r="76" spans="2:8" ht="15" thickBot="1" x14ac:dyDescent="0.35"/>
    <row r="77" spans="2:8" ht="16.2" thickBot="1" x14ac:dyDescent="0.35">
      <c r="B77" s="605" t="s">
        <v>473</v>
      </c>
      <c r="C77" s="606"/>
      <c r="D77" s="606"/>
      <c r="E77" s="606"/>
      <c r="F77" s="606"/>
      <c r="G77" s="606"/>
      <c r="H77" s="607"/>
    </row>
    <row r="78" spans="2:8" ht="47.4" thickBot="1" x14ac:dyDescent="0.35">
      <c r="B78" s="149"/>
      <c r="C78" s="149" t="s">
        <v>457</v>
      </c>
      <c r="D78" s="10" t="s">
        <v>458</v>
      </c>
      <c r="E78" s="10" t="s">
        <v>459</v>
      </c>
      <c r="F78" s="10" t="s">
        <v>460</v>
      </c>
      <c r="G78" s="10" t="s">
        <v>461</v>
      </c>
      <c r="H78" s="169" t="s">
        <v>462</v>
      </c>
    </row>
    <row r="79" spans="2:8" ht="15.6" x14ac:dyDescent="0.3">
      <c r="B79" s="608"/>
      <c r="C79" s="168" t="s">
        <v>317</v>
      </c>
      <c r="D79" s="24">
        <v>1</v>
      </c>
      <c r="E79" s="25">
        <v>1</v>
      </c>
      <c r="F79" s="25">
        <v>1</v>
      </c>
      <c r="G79" s="25">
        <v>1</v>
      </c>
      <c r="H79" s="353" t="s">
        <v>62</v>
      </c>
    </row>
    <row r="80" spans="2:8" ht="15.6" x14ac:dyDescent="0.3">
      <c r="B80" s="609"/>
      <c r="C80" s="164" t="s">
        <v>308</v>
      </c>
      <c r="D80" s="210">
        <v>1</v>
      </c>
      <c r="E80" s="219">
        <v>1</v>
      </c>
      <c r="F80" s="219">
        <v>1</v>
      </c>
      <c r="G80" s="219">
        <v>1</v>
      </c>
      <c r="H80" s="362" t="s">
        <v>62</v>
      </c>
    </row>
    <row r="81" spans="2:8" ht="15.6" x14ac:dyDescent="0.3">
      <c r="B81" s="609"/>
      <c r="C81" s="164" t="s">
        <v>81</v>
      </c>
      <c r="D81" s="210">
        <v>1</v>
      </c>
      <c r="E81" s="219">
        <v>1</v>
      </c>
      <c r="F81" s="219">
        <v>1</v>
      </c>
      <c r="G81" s="219">
        <v>1</v>
      </c>
      <c r="H81" s="362" t="s">
        <v>62</v>
      </c>
    </row>
    <row r="82" spans="2:8" ht="16.2" thickBot="1" x14ac:dyDescent="0.35">
      <c r="B82" s="609"/>
      <c r="C82" s="164" t="s">
        <v>312</v>
      </c>
      <c r="D82" s="210">
        <v>1</v>
      </c>
      <c r="E82" s="219">
        <v>1</v>
      </c>
      <c r="F82" s="219">
        <v>1</v>
      </c>
      <c r="G82" s="219">
        <v>1</v>
      </c>
      <c r="H82" s="350" t="s">
        <v>62</v>
      </c>
    </row>
    <row r="83" spans="2:8" ht="15.6" x14ac:dyDescent="0.3">
      <c r="B83" s="609"/>
      <c r="C83" s="153" t="s">
        <v>464</v>
      </c>
      <c r="D83" s="32">
        <f>SUM(D79:D82)</f>
        <v>4</v>
      </c>
      <c r="E83" s="32">
        <f>SUM(E79:E82)</f>
        <v>4</v>
      </c>
      <c r="F83" s="32">
        <f>SUM(F79:F82)</f>
        <v>4</v>
      </c>
      <c r="G83" s="32">
        <f>SUM(G79:G82)</f>
        <v>4</v>
      </c>
      <c r="H83" s="32" t="s">
        <v>62</v>
      </c>
    </row>
    <row r="84" spans="2:8" ht="15.6" x14ac:dyDescent="0.3">
      <c r="B84" s="609"/>
      <c r="C84" s="155" t="s">
        <v>465</v>
      </c>
      <c r="D84" s="156">
        <v>4</v>
      </c>
      <c r="E84" s="8">
        <v>4</v>
      </c>
      <c r="F84" s="22">
        <v>4</v>
      </c>
      <c r="G84" s="22">
        <v>4</v>
      </c>
      <c r="H84" s="22">
        <v>4</v>
      </c>
    </row>
    <row r="85" spans="2:8" ht="16.2" thickBot="1" x14ac:dyDescent="0.35">
      <c r="B85" s="609"/>
      <c r="C85" s="157" t="s">
        <v>466</v>
      </c>
      <c r="D85" s="165">
        <f>D83/D84</f>
        <v>1</v>
      </c>
      <c r="E85" s="166">
        <f t="shared" ref="E85:G85" si="8">E83/E84</f>
        <v>1</v>
      </c>
      <c r="F85" s="166">
        <f t="shared" si="8"/>
        <v>1</v>
      </c>
      <c r="G85" s="166">
        <f t="shared" si="8"/>
        <v>1</v>
      </c>
      <c r="H85" s="166" t="s">
        <v>62</v>
      </c>
    </row>
    <row r="86" spans="2:8" ht="18" x14ac:dyDescent="0.35">
      <c r="B86" s="609"/>
      <c r="C86" s="159" t="s">
        <v>467</v>
      </c>
      <c r="D86" s="611">
        <f>SUM(D85:H85)</f>
        <v>4</v>
      </c>
      <c r="E86" s="612"/>
      <c r="F86" s="612"/>
      <c r="G86" s="612"/>
      <c r="H86" s="613"/>
    </row>
    <row r="87" spans="2:8" ht="18.600000000000001" thickBot="1" x14ac:dyDescent="0.4">
      <c r="B87" s="610"/>
      <c r="C87" s="160" t="s">
        <v>468</v>
      </c>
      <c r="D87" s="617">
        <f>D86/COUNT(D85:H85)</f>
        <v>1</v>
      </c>
      <c r="E87" s="618"/>
      <c r="F87" s="618"/>
      <c r="G87" s="618"/>
      <c r="H87" s="619"/>
    </row>
    <row r="88" spans="2:8" ht="15" thickBot="1" x14ac:dyDescent="0.35"/>
    <row r="89" spans="2:8" ht="16.2" thickBot="1" x14ac:dyDescent="0.35">
      <c r="B89" s="605" t="s">
        <v>474</v>
      </c>
      <c r="C89" s="606"/>
      <c r="D89" s="606"/>
      <c r="E89" s="606"/>
      <c r="F89" s="606"/>
      <c r="G89" s="606"/>
      <c r="H89" s="607"/>
    </row>
    <row r="90" spans="2:8" ht="47.4" thickBot="1" x14ac:dyDescent="0.35">
      <c r="B90" s="149"/>
      <c r="C90" s="149" t="s">
        <v>457</v>
      </c>
      <c r="D90" s="10" t="s">
        <v>458</v>
      </c>
      <c r="E90" s="10" t="s">
        <v>459</v>
      </c>
      <c r="F90" s="10" t="s">
        <v>460</v>
      </c>
      <c r="G90" s="10" t="s">
        <v>461</v>
      </c>
      <c r="H90" s="169" t="s">
        <v>462</v>
      </c>
    </row>
    <row r="91" spans="2:8" ht="15.6" x14ac:dyDescent="0.3">
      <c r="B91" s="608"/>
      <c r="C91" s="168" t="s">
        <v>317</v>
      </c>
      <c r="D91" s="210">
        <v>1</v>
      </c>
      <c r="E91" s="219">
        <v>1</v>
      </c>
      <c r="F91" s="219">
        <v>1</v>
      </c>
      <c r="G91" s="219">
        <v>1</v>
      </c>
      <c r="H91" s="351" t="s">
        <v>62</v>
      </c>
    </row>
    <row r="92" spans="2:8" ht="15.6" x14ac:dyDescent="0.3">
      <c r="B92" s="609"/>
      <c r="C92" s="164" t="s">
        <v>308</v>
      </c>
      <c r="D92" s="210">
        <v>1</v>
      </c>
      <c r="E92" s="216">
        <v>1</v>
      </c>
      <c r="F92" s="219">
        <v>1</v>
      </c>
      <c r="G92" s="219">
        <v>1</v>
      </c>
      <c r="H92" s="362" t="s">
        <v>62</v>
      </c>
    </row>
    <row r="93" spans="2:8" ht="15.6" x14ac:dyDescent="0.3">
      <c r="B93" s="609"/>
      <c r="C93" s="164" t="s">
        <v>81</v>
      </c>
      <c r="D93" s="210">
        <v>1</v>
      </c>
      <c r="E93" s="216">
        <v>1</v>
      </c>
      <c r="F93" s="219">
        <v>1</v>
      </c>
      <c r="G93" s="219">
        <v>1</v>
      </c>
      <c r="H93" s="362" t="s">
        <v>62</v>
      </c>
    </row>
    <row r="94" spans="2:8" ht="16.2" thickBot="1" x14ac:dyDescent="0.35">
      <c r="B94" s="609"/>
      <c r="C94" s="164" t="s">
        <v>312</v>
      </c>
      <c r="D94" s="210">
        <v>1</v>
      </c>
      <c r="E94" s="216">
        <v>1</v>
      </c>
      <c r="F94" s="219">
        <v>1</v>
      </c>
      <c r="G94" s="219">
        <v>1</v>
      </c>
      <c r="H94" s="350" t="s">
        <v>62</v>
      </c>
    </row>
    <row r="95" spans="2:8" ht="15.6" x14ac:dyDescent="0.3">
      <c r="B95" s="609"/>
      <c r="C95" s="153" t="s">
        <v>464</v>
      </c>
      <c r="D95" s="32">
        <f>SUM(D91:D94)</f>
        <v>4</v>
      </c>
      <c r="E95" s="32">
        <f>SUM(E91:E94)</f>
        <v>4</v>
      </c>
      <c r="F95" s="32">
        <f>SUM(F91:F94)</f>
        <v>4</v>
      </c>
      <c r="G95" s="32">
        <f>SUM(G91:G94)</f>
        <v>4</v>
      </c>
      <c r="H95" s="32" t="s">
        <v>62</v>
      </c>
    </row>
    <row r="96" spans="2:8" ht="15.6" x14ac:dyDescent="0.3">
      <c r="B96" s="609"/>
      <c r="C96" s="155" t="s">
        <v>465</v>
      </c>
      <c r="D96" s="156">
        <v>4</v>
      </c>
      <c r="E96" s="8">
        <v>4</v>
      </c>
      <c r="F96" s="22">
        <v>4</v>
      </c>
      <c r="G96" s="22">
        <v>4</v>
      </c>
      <c r="H96" s="22">
        <v>4</v>
      </c>
    </row>
    <row r="97" spans="2:8" ht="16.2" thickBot="1" x14ac:dyDescent="0.35">
      <c r="B97" s="609"/>
      <c r="C97" s="157" t="s">
        <v>466</v>
      </c>
      <c r="D97" s="165">
        <f>D95/D96</f>
        <v>1</v>
      </c>
      <c r="E97" s="166">
        <f t="shared" ref="E97:G97" si="9">E95/E96</f>
        <v>1</v>
      </c>
      <c r="F97" s="166">
        <f t="shared" si="9"/>
        <v>1</v>
      </c>
      <c r="G97" s="166">
        <f t="shared" si="9"/>
        <v>1</v>
      </c>
      <c r="H97" s="166" t="s">
        <v>62</v>
      </c>
    </row>
    <row r="98" spans="2:8" ht="18" x14ac:dyDescent="0.35">
      <c r="B98" s="609"/>
      <c r="C98" s="159" t="s">
        <v>467</v>
      </c>
      <c r="D98" s="611">
        <f>SUM(D97:H97)</f>
        <v>4</v>
      </c>
      <c r="E98" s="612"/>
      <c r="F98" s="612"/>
      <c r="G98" s="612"/>
      <c r="H98" s="613"/>
    </row>
    <row r="99" spans="2:8" ht="18.600000000000001" thickBot="1" x14ac:dyDescent="0.4">
      <c r="B99" s="610"/>
      <c r="C99" s="160" t="s">
        <v>468</v>
      </c>
      <c r="D99" s="617">
        <f>D98/COUNT(D97:H97)</f>
        <v>1</v>
      </c>
      <c r="E99" s="618"/>
      <c r="F99" s="618"/>
      <c r="G99" s="618"/>
      <c r="H99" s="619"/>
    </row>
    <row r="100" spans="2:8" ht="18.600000000000001" thickBot="1" x14ac:dyDescent="0.4">
      <c r="B100" s="182"/>
      <c r="C100" s="183"/>
      <c r="D100" s="148"/>
      <c r="E100" s="148"/>
      <c r="F100" s="148"/>
      <c r="G100" s="148"/>
      <c r="H100" s="148"/>
    </row>
    <row r="101" spans="2:8" ht="16.2" thickBot="1" x14ac:dyDescent="0.35">
      <c r="B101" s="605" t="s">
        <v>556</v>
      </c>
      <c r="C101" s="606"/>
      <c r="D101" s="606"/>
      <c r="E101" s="606"/>
      <c r="F101" s="606"/>
      <c r="G101" s="606"/>
      <c r="H101" s="607"/>
    </row>
    <row r="102" spans="2:8" ht="47.4" thickBot="1" x14ac:dyDescent="0.35">
      <c r="B102" s="149"/>
      <c r="C102" s="149" t="s">
        <v>457</v>
      </c>
      <c r="D102" s="10" t="s">
        <v>458</v>
      </c>
      <c r="E102" s="10" t="s">
        <v>459</v>
      </c>
      <c r="F102" s="170" t="s">
        <v>460</v>
      </c>
      <c r="G102" s="10" t="s">
        <v>461</v>
      </c>
      <c r="H102" s="10" t="s">
        <v>462</v>
      </c>
    </row>
    <row r="103" spans="2:8" ht="16.2" thickBot="1" x14ac:dyDescent="0.35">
      <c r="B103" s="608"/>
      <c r="C103" s="171" t="s">
        <v>81</v>
      </c>
      <c r="D103" s="210">
        <v>0</v>
      </c>
      <c r="E103" s="219">
        <v>0</v>
      </c>
      <c r="F103" s="219">
        <v>0</v>
      </c>
      <c r="G103" s="219">
        <v>0</v>
      </c>
      <c r="H103" s="26" t="s">
        <v>62</v>
      </c>
    </row>
    <row r="104" spans="2:8" ht="15.6" x14ac:dyDescent="0.3">
      <c r="B104" s="609"/>
      <c r="C104" s="153" t="s">
        <v>464</v>
      </c>
      <c r="D104" s="32">
        <f>SUM(D103:D103)</f>
        <v>0</v>
      </c>
      <c r="E104" s="32">
        <f>SUM(E103:E103)</f>
        <v>0</v>
      </c>
      <c r="F104" s="32">
        <f>SUM(F103:F103)</f>
        <v>0</v>
      </c>
      <c r="G104" s="32">
        <f>SUM(G103:G103)</f>
        <v>0</v>
      </c>
      <c r="H104" s="32" t="s">
        <v>62</v>
      </c>
    </row>
    <row r="105" spans="2:8" ht="15.6" x14ac:dyDescent="0.3">
      <c r="B105" s="609"/>
      <c r="C105" s="155" t="s">
        <v>465</v>
      </c>
      <c r="D105" s="156">
        <v>1</v>
      </c>
      <c r="E105" s="8">
        <v>1</v>
      </c>
      <c r="F105" s="22">
        <v>1</v>
      </c>
      <c r="G105" s="22">
        <v>1</v>
      </c>
      <c r="H105" s="22">
        <v>1</v>
      </c>
    </row>
    <row r="106" spans="2:8" ht="16.2" thickBot="1" x14ac:dyDescent="0.35">
      <c r="B106" s="609"/>
      <c r="C106" s="157" t="s">
        <v>466</v>
      </c>
      <c r="D106" s="165">
        <f>D104/D105</f>
        <v>0</v>
      </c>
      <c r="E106" s="166">
        <f t="shared" ref="E106:G106" si="10">E104/E105</f>
        <v>0</v>
      </c>
      <c r="F106" s="166">
        <f t="shared" si="10"/>
        <v>0</v>
      </c>
      <c r="G106" s="166">
        <f t="shared" si="10"/>
        <v>0</v>
      </c>
      <c r="H106" s="166" t="s">
        <v>62</v>
      </c>
    </row>
    <row r="107" spans="2:8" ht="18" x14ac:dyDescent="0.35">
      <c r="B107" s="609"/>
      <c r="C107" s="159" t="s">
        <v>467</v>
      </c>
      <c r="D107" s="611">
        <f>SUM(D106:H106)</f>
        <v>0</v>
      </c>
      <c r="E107" s="612"/>
      <c r="F107" s="612"/>
      <c r="G107" s="612"/>
      <c r="H107" s="613"/>
    </row>
    <row r="108" spans="2:8" ht="18.600000000000001" thickBot="1" x14ac:dyDescent="0.4">
      <c r="B108" s="610"/>
      <c r="C108" s="160" t="s">
        <v>468</v>
      </c>
      <c r="D108" s="617">
        <f>D107/COUNT(D106:H106)</f>
        <v>0</v>
      </c>
      <c r="E108" s="618"/>
      <c r="F108" s="618"/>
      <c r="G108" s="618"/>
      <c r="H108" s="619"/>
    </row>
    <row r="109" spans="2:8" ht="15" thickBot="1" x14ac:dyDescent="0.35"/>
    <row r="110" spans="2:8" ht="16.2" thickBot="1" x14ac:dyDescent="0.35">
      <c r="B110" s="605" t="s">
        <v>475</v>
      </c>
      <c r="C110" s="606"/>
      <c r="D110" s="606"/>
      <c r="E110" s="606"/>
      <c r="F110" s="606"/>
      <c r="G110" s="606"/>
      <c r="H110" s="607"/>
    </row>
    <row r="111" spans="2:8" ht="47.4" thickBot="1" x14ac:dyDescent="0.35">
      <c r="B111" s="149"/>
      <c r="C111" s="149" t="s">
        <v>457</v>
      </c>
      <c r="D111" s="10" t="s">
        <v>458</v>
      </c>
      <c r="E111" s="10" t="s">
        <v>459</v>
      </c>
      <c r="F111" s="170" t="s">
        <v>460</v>
      </c>
      <c r="G111" s="10" t="s">
        <v>461</v>
      </c>
      <c r="H111" s="10" t="s">
        <v>462</v>
      </c>
    </row>
    <row r="112" spans="2:8" ht="15.6" x14ac:dyDescent="0.3">
      <c r="B112" s="608"/>
      <c r="C112" s="171" t="s">
        <v>79</v>
      </c>
      <c r="D112" s="210">
        <v>0</v>
      </c>
      <c r="E112" s="219">
        <v>0</v>
      </c>
      <c r="F112" s="219">
        <v>0</v>
      </c>
      <c r="G112" s="219">
        <v>0</v>
      </c>
      <c r="H112" s="351" t="s">
        <v>62</v>
      </c>
    </row>
    <row r="113" spans="2:8" ht="16.2" thickBot="1" x14ac:dyDescent="0.35">
      <c r="B113" s="609"/>
      <c r="C113" s="172" t="s">
        <v>476</v>
      </c>
      <c r="D113" s="210">
        <v>0</v>
      </c>
      <c r="E113" s="219">
        <v>0</v>
      </c>
      <c r="F113" s="219">
        <v>0</v>
      </c>
      <c r="G113" s="219">
        <v>0</v>
      </c>
      <c r="H113" s="350" t="s">
        <v>62</v>
      </c>
    </row>
    <row r="114" spans="2:8" ht="15.6" x14ac:dyDescent="0.3">
      <c r="B114" s="609"/>
      <c r="C114" s="153" t="s">
        <v>464</v>
      </c>
      <c r="D114" s="32">
        <f>SUM(D112:D113)</f>
        <v>0</v>
      </c>
      <c r="E114" s="32">
        <f>SUM(E112:E113)</f>
        <v>0</v>
      </c>
      <c r="F114" s="32">
        <f>SUM(F112:F113)</f>
        <v>0</v>
      </c>
      <c r="G114" s="32">
        <f>SUM(G112:G113)</f>
        <v>0</v>
      </c>
      <c r="H114" s="32" t="s">
        <v>62</v>
      </c>
    </row>
    <row r="115" spans="2:8" ht="15.6" x14ac:dyDescent="0.3">
      <c r="B115" s="609"/>
      <c r="C115" s="155" t="s">
        <v>465</v>
      </c>
      <c r="D115" s="156">
        <v>2</v>
      </c>
      <c r="E115" s="8">
        <v>2</v>
      </c>
      <c r="F115" s="22">
        <v>2</v>
      </c>
      <c r="G115" s="22">
        <v>2</v>
      </c>
      <c r="H115" s="22" t="s">
        <v>62</v>
      </c>
    </row>
    <row r="116" spans="2:8" ht="16.2" thickBot="1" x14ac:dyDescent="0.35">
      <c r="B116" s="609"/>
      <c r="C116" s="157" t="s">
        <v>466</v>
      </c>
      <c r="D116" s="165">
        <f>D114/D115</f>
        <v>0</v>
      </c>
      <c r="E116" s="166">
        <f t="shared" ref="E116:G116" si="11">E114/E115</f>
        <v>0</v>
      </c>
      <c r="F116" s="166">
        <f t="shared" si="11"/>
        <v>0</v>
      </c>
      <c r="G116" s="166">
        <f t="shared" si="11"/>
        <v>0</v>
      </c>
      <c r="H116" s="166" t="s">
        <v>62</v>
      </c>
    </row>
    <row r="117" spans="2:8" ht="18" x14ac:dyDescent="0.35">
      <c r="B117" s="609"/>
      <c r="C117" s="159" t="s">
        <v>467</v>
      </c>
      <c r="D117" s="611">
        <f>SUM(D116:H116)</f>
        <v>0</v>
      </c>
      <c r="E117" s="612"/>
      <c r="F117" s="612"/>
      <c r="G117" s="612"/>
      <c r="H117" s="613"/>
    </row>
    <row r="118" spans="2:8" ht="18.600000000000001" thickBot="1" x14ac:dyDescent="0.4">
      <c r="B118" s="610"/>
      <c r="C118" s="160" t="s">
        <v>468</v>
      </c>
      <c r="D118" s="617">
        <f>D117/COUNT(D116:H116)</f>
        <v>0</v>
      </c>
      <c r="E118" s="618"/>
      <c r="F118" s="618"/>
      <c r="G118" s="618"/>
      <c r="H118" s="619"/>
    </row>
    <row r="119" spans="2:8" ht="16.5" customHeight="1" thickBot="1" x14ac:dyDescent="0.4">
      <c r="B119" s="182"/>
      <c r="C119" s="183"/>
      <c r="D119" s="148"/>
      <c r="E119" s="148"/>
      <c r="F119" s="148"/>
      <c r="G119" s="148"/>
      <c r="H119" s="148"/>
    </row>
    <row r="120" spans="2:8" ht="16.2" thickBot="1" x14ac:dyDescent="0.35">
      <c r="B120" s="605" t="s">
        <v>503</v>
      </c>
      <c r="C120" s="606"/>
      <c r="D120" s="606"/>
      <c r="E120" s="606"/>
      <c r="F120" s="606"/>
      <c r="G120" s="606"/>
      <c r="H120" s="607"/>
    </row>
    <row r="121" spans="2:8" ht="47.4" thickBot="1" x14ac:dyDescent="0.35">
      <c r="B121" s="149"/>
      <c r="C121" s="149" t="s">
        <v>457</v>
      </c>
      <c r="D121" s="10" t="s">
        <v>458</v>
      </c>
      <c r="E121" s="10" t="s">
        <v>459</v>
      </c>
      <c r="F121" s="170" t="s">
        <v>460</v>
      </c>
      <c r="G121" s="10" t="s">
        <v>461</v>
      </c>
      <c r="H121" s="10" t="s">
        <v>462</v>
      </c>
    </row>
    <row r="122" spans="2:8" ht="16.2" thickBot="1" x14ac:dyDescent="0.35">
      <c r="B122" s="608"/>
      <c r="C122" s="171" t="s">
        <v>279</v>
      </c>
      <c r="D122" s="210">
        <v>0</v>
      </c>
      <c r="E122" s="219">
        <v>0</v>
      </c>
      <c r="F122" s="219">
        <v>0</v>
      </c>
      <c r="G122" s="219">
        <v>0</v>
      </c>
      <c r="H122" s="26" t="s">
        <v>62</v>
      </c>
    </row>
    <row r="123" spans="2:8" ht="15.6" x14ac:dyDescent="0.3">
      <c r="B123" s="609"/>
      <c r="C123" s="153" t="s">
        <v>464</v>
      </c>
      <c r="D123" s="32">
        <f>SUM(D122:D122)</f>
        <v>0</v>
      </c>
      <c r="E123" s="32">
        <f>SUM(E122:E122)</f>
        <v>0</v>
      </c>
      <c r="F123" s="32">
        <f>SUM(F122:F122)</f>
        <v>0</v>
      </c>
      <c r="G123" s="32">
        <f>SUM(G122:G122)</f>
        <v>0</v>
      </c>
      <c r="H123" s="32" t="s">
        <v>62</v>
      </c>
    </row>
    <row r="124" spans="2:8" ht="15.6" x14ac:dyDescent="0.3">
      <c r="B124" s="609"/>
      <c r="C124" s="155" t="s">
        <v>465</v>
      </c>
      <c r="D124" s="156">
        <v>1</v>
      </c>
      <c r="E124" s="8">
        <v>1</v>
      </c>
      <c r="F124" s="22">
        <v>1</v>
      </c>
      <c r="G124" s="22">
        <v>1</v>
      </c>
      <c r="H124" s="22">
        <v>1</v>
      </c>
    </row>
    <row r="125" spans="2:8" ht="16.2" thickBot="1" x14ac:dyDescent="0.35">
      <c r="B125" s="609"/>
      <c r="C125" s="157" t="s">
        <v>466</v>
      </c>
      <c r="D125" s="165">
        <f>D123/D124</f>
        <v>0</v>
      </c>
      <c r="E125" s="166">
        <f t="shared" ref="E125:G125" si="12">E123/E124</f>
        <v>0</v>
      </c>
      <c r="F125" s="166">
        <f t="shared" si="12"/>
        <v>0</v>
      </c>
      <c r="G125" s="166">
        <f t="shared" si="12"/>
        <v>0</v>
      </c>
      <c r="H125" s="166" t="s">
        <v>62</v>
      </c>
    </row>
    <row r="126" spans="2:8" ht="18" x14ac:dyDescent="0.35">
      <c r="B126" s="609"/>
      <c r="C126" s="159" t="s">
        <v>467</v>
      </c>
      <c r="D126" s="611">
        <f>SUM(D125:H125)</f>
        <v>0</v>
      </c>
      <c r="E126" s="612"/>
      <c r="F126" s="612"/>
      <c r="G126" s="612"/>
      <c r="H126" s="613"/>
    </row>
    <row r="127" spans="2:8" ht="18.600000000000001" thickBot="1" x14ac:dyDescent="0.4">
      <c r="B127" s="610"/>
      <c r="C127" s="160" t="s">
        <v>468</v>
      </c>
      <c r="D127" s="617">
        <f>D126/COUNT(D125:H125)</f>
        <v>0</v>
      </c>
      <c r="E127" s="618"/>
      <c r="F127" s="618"/>
      <c r="G127" s="618"/>
      <c r="H127" s="619"/>
    </row>
    <row r="128" spans="2:8" ht="15" thickBot="1" x14ac:dyDescent="0.35"/>
    <row r="129" spans="2:8" ht="16.2" thickBot="1" x14ac:dyDescent="0.35">
      <c r="B129" s="605" t="s">
        <v>477</v>
      </c>
      <c r="C129" s="606"/>
      <c r="D129" s="606"/>
      <c r="E129" s="606"/>
      <c r="F129" s="606"/>
      <c r="G129" s="606"/>
      <c r="H129" s="607"/>
    </row>
    <row r="130" spans="2:8" ht="47.4" thickBot="1" x14ac:dyDescent="0.35">
      <c r="B130" s="149"/>
      <c r="C130" s="149" t="s">
        <v>457</v>
      </c>
      <c r="D130" s="10" t="s">
        <v>458</v>
      </c>
      <c r="E130" s="10" t="s">
        <v>459</v>
      </c>
      <c r="F130" s="10" t="s">
        <v>460</v>
      </c>
      <c r="G130" s="10" t="s">
        <v>461</v>
      </c>
      <c r="H130" s="169" t="s">
        <v>462</v>
      </c>
    </row>
    <row r="131" spans="2:8" ht="16.2" thickBot="1" x14ac:dyDescent="0.35">
      <c r="B131" s="608"/>
      <c r="C131" s="173" t="s">
        <v>78</v>
      </c>
      <c r="D131" s="36" t="s">
        <v>62</v>
      </c>
      <c r="E131" s="8" t="s">
        <v>62</v>
      </c>
      <c r="F131" s="8" t="s">
        <v>62</v>
      </c>
      <c r="G131" s="8" t="s">
        <v>62</v>
      </c>
      <c r="H131" s="39" t="s">
        <v>62</v>
      </c>
    </row>
    <row r="132" spans="2:8" ht="15.6" x14ac:dyDescent="0.3">
      <c r="B132" s="609"/>
      <c r="C132" s="153" t="s">
        <v>464</v>
      </c>
      <c r="D132" s="32" t="s">
        <v>62</v>
      </c>
      <c r="E132" s="32" t="s">
        <v>62</v>
      </c>
      <c r="F132" s="32" t="s">
        <v>62</v>
      </c>
      <c r="G132" s="32" t="s">
        <v>62</v>
      </c>
      <c r="H132" s="32" t="s">
        <v>62</v>
      </c>
    </row>
    <row r="133" spans="2:8" ht="15.6" x14ac:dyDescent="0.3">
      <c r="B133" s="609"/>
      <c r="C133" s="155" t="s">
        <v>465</v>
      </c>
      <c r="D133" s="156">
        <v>1</v>
      </c>
      <c r="E133" s="8">
        <v>1</v>
      </c>
      <c r="F133" s="22">
        <v>1</v>
      </c>
      <c r="G133" s="22">
        <v>1</v>
      </c>
      <c r="H133" s="22">
        <v>1</v>
      </c>
    </row>
    <row r="134" spans="2:8" ht="16.2" thickBot="1" x14ac:dyDescent="0.35">
      <c r="B134" s="609"/>
      <c r="C134" s="157" t="s">
        <v>466</v>
      </c>
      <c r="D134" s="165" t="s">
        <v>62</v>
      </c>
      <c r="E134" s="166" t="s">
        <v>62</v>
      </c>
      <c r="F134" s="166" t="s">
        <v>62</v>
      </c>
      <c r="G134" s="166" t="s">
        <v>62</v>
      </c>
      <c r="H134" s="166" t="s">
        <v>62</v>
      </c>
    </row>
    <row r="135" spans="2:8" ht="18" x14ac:dyDescent="0.35">
      <c r="B135" s="609"/>
      <c r="C135" s="159" t="s">
        <v>467</v>
      </c>
      <c r="D135" s="611" t="s">
        <v>62</v>
      </c>
      <c r="E135" s="612"/>
      <c r="F135" s="612"/>
      <c r="G135" s="612"/>
      <c r="H135" s="613"/>
    </row>
    <row r="136" spans="2:8" ht="18.600000000000001" thickBot="1" x14ac:dyDescent="0.4">
      <c r="B136" s="610"/>
      <c r="C136" s="160" t="s">
        <v>468</v>
      </c>
      <c r="D136" s="617" t="s">
        <v>62</v>
      </c>
      <c r="E136" s="618"/>
      <c r="F136" s="618"/>
      <c r="G136" s="618"/>
      <c r="H136" s="619"/>
    </row>
    <row r="137" spans="2:8" ht="15" thickBot="1" x14ac:dyDescent="0.35"/>
    <row r="138" spans="2:8" ht="16.2" thickBot="1" x14ac:dyDescent="0.35">
      <c r="B138" s="605" t="s">
        <v>478</v>
      </c>
      <c r="C138" s="606"/>
      <c r="D138" s="606"/>
      <c r="E138" s="606"/>
      <c r="F138" s="606"/>
      <c r="G138" s="606"/>
      <c r="H138" s="607"/>
    </row>
    <row r="139" spans="2:8" ht="47.4" thickBot="1" x14ac:dyDescent="0.35">
      <c r="B139" s="149"/>
      <c r="C139" s="149" t="s">
        <v>457</v>
      </c>
      <c r="D139" s="10" t="s">
        <v>458</v>
      </c>
      <c r="E139" s="10" t="s">
        <v>459</v>
      </c>
      <c r="F139" s="10" t="s">
        <v>460</v>
      </c>
      <c r="G139" s="10" t="s">
        <v>461</v>
      </c>
      <c r="H139" s="10" t="s">
        <v>462</v>
      </c>
    </row>
    <row r="140" spans="2:8" ht="16.2" thickBot="1" x14ac:dyDescent="0.35">
      <c r="B140" s="609"/>
      <c r="C140" s="164" t="s">
        <v>319</v>
      </c>
      <c r="D140" s="210">
        <v>1</v>
      </c>
      <c r="E140" s="219">
        <v>0</v>
      </c>
      <c r="F140" s="219">
        <v>1</v>
      </c>
      <c r="G140" s="219">
        <v>1</v>
      </c>
      <c r="H140" s="26" t="s">
        <v>62</v>
      </c>
    </row>
    <row r="141" spans="2:8" ht="16.2" thickBot="1" x14ac:dyDescent="0.35">
      <c r="B141" s="609"/>
      <c r="C141" s="164" t="s">
        <v>333</v>
      </c>
      <c r="D141" s="210">
        <v>1</v>
      </c>
      <c r="E141" s="219">
        <v>0</v>
      </c>
      <c r="F141" s="219">
        <v>1</v>
      </c>
      <c r="G141" s="219">
        <v>1</v>
      </c>
      <c r="H141" s="26" t="s">
        <v>62</v>
      </c>
    </row>
    <row r="142" spans="2:8" ht="15.6" x14ac:dyDescent="0.3">
      <c r="B142" s="609"/>
      <c r="C142" s="153" t="s">
        <v>464</v>
      </c>
      <c r="D142" s="32">
        <f>SUM(D140:D141)</f>
        <v>2</v>
      </c>
      <c r="E142" s="32">
        <f>SUM(E140:E141)</f>
        <v>0</v>
      </c>
      <c r="F142" s="32">
        <f>SUM(F140:F141)</f>
        <v>2</v>
      </c>
      <c r="G142" s="32">
        <f>SUM(G140:G141)</f>
        <v>2</v>
      </c>
      <c r="H142" s="32" t="s">
        <v>62</v>
      </c>
    </row>
    <row r="143" spans="2:8" ht="15.6" x14ac:dyDescent="0.3">
      <c r="B143" s="609"/>
      <c r="C143" s="155" t="s">
        <v>465</v>
      </c>
      <c r="D143" s="156">
        <v>2</v>
      </c>
      <c r="E143" s="8">
        <v>2</v>
      </c>
      <c r="F143" s="22">
        <v>2</v>
      </c>
      <c r="G143" s="22">
        <v>2</v>
      </c>
      <c r="H143" s="22">
        <v>2</v>
      </c>
    </row>
    <row r="144" spans="2:8" ht="16.2" thickBot="1" x14ac:dyDescent="0.35">
      <c r="B144" s="609"/>
      <c r="C144" s="157" t="s">
        <v>466</v>
      </c>
      <c r="D144" s="165">
        <f>D142/D143</f>
        <v>1</v>
      </c>
      <c r="E144" s="166">
        <f t="shared" ref="E144:G144" si="13">E142/E143</f>
        <v>0</v>
      </c>
      <c r="F144" s="166">
        <f t="shared" si="13"/>
        <v>1</v>
      </c>
      <c r="G144" s="166">
        <f t="shared" si="13"/>
        <v>1</v>
      </c>
      <c r="H144" s="166" t="s">
        <v>62</v>
      </c>
    </row>
    <row r="145" spans="2:8" ht="18" x14ac:dyDescent="0.35">
      <c r="B145" s="609"/>
      <c r="C145" s="159" t="s">
        <v>467</v>
      </c>
      <c r="D145" s="611">
        <f>SUM(D144:H144)</f>
        <v>3</v>
      </c>
      <c r="E145" s="612"/>
      <c r="F145" s="612"/>
      <c r="G145" s="612"/>
      <c r="H145" s="613"/>
    </row>
    <row r="146" spans="2:8" ht="18.600000000000001" thickBot="1" x14ac:dyDescent="0.4">
      <c r="B146" s="610"/>
      <c r="C146" s="160" t="s">
        <v>468</v>
      </c>
      <c r="D146" s="617">
        <f>D145/COUNT(D144:H144)</f>
        <v>0.75</v>
      </c>
      <c r="E146" s="618"/>
      <c r="F146" s="618"/>
      <c r="G146" s="618"/>
      <c r="H146" s="619"/>
    </row>
    <row r="147" spans="2:8" ht="15" thickBot="1" x14ac:dyDescent="0.35"/>
    <row r="148" spans="2:8" ht="16.2" thickBot="1" x14ac:dyDescent="0.35">
      <c r="B148" s="605" t="s">
        <v>480</v>
      </c>
      <c r="C148" s="606"/>
      <c r="D148" s="606"/>
      <c r="E148" s="606"/>
      <c r="F148" s="606"/>
      <c r="G148" s="606"/>
      <c r="H148" s="607"/>
    </row>
    <row r="149" spans="2:8" ht="47.4" thickBot="1" x14ac:dyDescent="0.35">
      <c r="B149" s="149"/>
      <c r="C149" s="149" t="s">
        <v>457</v>
      </c>
      <c r="D149" s="10" t="s">
        <v>458</v>
      </c>
      <c r="E149" s="10" t="s">
        <v>459</v>
      </c>
      <c r="F149" s="10" t="s">
        <v>460</v>
      </c>
      <c r="G149" s="10" t="s">
        <v>461</v>
      </c>
      <c r="H149" s="10" t="s">
        <v>462</v>
      </c>
    </row>
    <row r="150" spans="2:8" ht="15.6" x14ac:dyDescent="0.3">
      <c r="B150" s="608"/>
      <c r="C150" s="168" t="s">
        <v>304</v>
      </c>
      <c r="D150" s="210">
        <v>1</v>
      </c>
      <c r="E150" s="219">
        <v>0</v>
      </c>
      <c r="F150" s="219">
        <v>0</v>
      </c>
      <c r="G150" s="219">
        <v>0</v>
      </c>
      <c r="H150" s="351" t="s">
        <v>62</v>
      </c>
    </row>
    <row r="151" spans="2:8" ht="15.6" x14ac:dyDescent="0.3">
      <c r="B151" s="609"/>
      <c r="C151" s="164" t="s">
        <v>479</v>
      </c>
      <c r="D151" s="210">
        <v>1</v>
      </c>
      <c r="E151" s="219">
        <v>0</v>
      </c>
      <c r="F151" s="219">
        <v>0</v>
      </c>
      <c r="G151" s="219">
        <v>0</v>
      </c>
      <c r="H151" s="362" t="s">
        <v>62</v>
      </c>
    </row>
    <row r="152" spans="2:8" ht="15.6" x14ac:dyDescent="0.3">
      <c r="B152" s="609"/>
      <c r="C152" s="352" t="s">
        <v>543</v>
      </c>
      <c r="D152" s="210">
        <v>1</v>
      </c>
      <c r="E152" s="219">
        <v>0</v>
      </c>
      <c r="F152" s="219">
        <v>0</v>
      </c>
      <c r="G152" s="219">
        <v>0</v>
      </c>
      <c r="H152" s="362" t="s">
        <v>62</v>
      </c>
    </row>
    <row r="153" spans="2:8" ht="16.2" thickBot="1" x14ac:dyDescent="0.35">
      <c r="B153" s="609"/>
      <c r="C153" s="352" t="s">
        <v>544</v>
      </c>
      <c r="D153" s="210">
        <v>1</v>
      </c>
      <c r="E153" s="219">
        <v>0</v>
      </c>
      <c r="F153" s="219">
        <v>0</v>
      </c>
      <c r="G153" s="219">
        <v>0</v>
      </c>
      <c r="H153" s="350" t="s">
        <v>62</v>
      </c>
    </row>
    <row r="154" spans="2:8" ht="15.6" x14ac:dyDescent="0.3">
      <c r="B154" s="609"/>
      <c r="C154" s="153" t="s">
        <v>464</v>
      </c>
      <c r="D154" s="32">
        <f>SUM(D150:D153)</f>
        <v>4</v>
      </c>
      <c r="E154" s="32">
        <f t="shared" ref="E154:G154" si="14">SUM(E150:E153)</f>
        <v>0</v>
      </c>
      <c r="F154" s="32">
        <f t="shared" si="14"/>
        <v>0</v>
      </c>
      <c r="G154" s="32">
        <f t="shared" si="14"/>
        <v>0</v>
      </c>
      <c r="H154" s="32" t="s">
        <v>62</v>
      </c>
    </row>
    <row r="155" spans="2:8" ht="15.6" x14ac:dyDescent="0.3">
      <c r="B155" s="609"/>
      <c r="C155" s="155" t="s">
        <v>465</v>
      </c>
      <c r="D155" s="156">
        <v>4</v>
      </c>
      <c r="E155" s="8">
        <v>4</v>
      </c>
      <c r="F155" s="22">
        <v>4</v>
      </c>
      <c r="G155" s="22">
        <v>4</v>
      </c>
      <c r="H155" s="22">
        <v>4</v>
      </c>
    </row>
    <row r="156" spans="2:8" ht="16.2" thickBot="1" x14ac:dyDescent="0.35">
      <c r="B156" s="609"/>
      <c r="C156" s="157" t="s">
        <v>466</v>
      </c>
      <c r="D156" s="165">
        <f>D154/D155</f>
        <v>1</v>
      </c>
      <c r="E156" s="166">
        <f t="shared" ref="E156:G156" si="15">E154/E155</f>
        <v>0</v>
      </c>
      <c r="F156" s="166">
        <f t="shared" si="15"/>
        <v>0</v>
      </c>
      <c r="G156" s="166">
        <f t="shared" si="15"/>
        <v>0</v>
      </c>
      <c r="H156" s="166" t="s">
        <v>62</v>
      </c>
    </row>
    <row r="157" spans="2:8" ht="18" x14ac:dyDescent="0.35">
      <c r="B157" s="609"/>
      <c r="C157" s="159" t="s">
        <v>467</v>
      </c>
      <c r="D157" s="611">
        <f>SUM(D156:H156)</f>
        <v>1</v>
      </c>
      <c r="E157" s="612"/>
      <c r="F157" s="612"/>
      <c r="G157" s="612"/>
      <c r="H157" s="613"/>
    </row>
    <row r="158" spans="2:8" ht="18.600000000000001" thickBot="1" x14ac:dyDescent="0.4">
      <c r="B158" s="610"/>
      <c r="C158" s="160" t="s">
        <v>468</v>
      </c>
      <c r="D158" s="617">
        <f>D157/COUNT(D156:H156)</f>
        <v>0.25</v>
      </c>
      <c r="E158" s="618"/>
      <c r="F158" s="618"/>
      <c r="G158" s="618"/>
      <c r="H158" s="619"/>
    </row>
    <row r="159" spans="2:8" ht="15" customHeight="1" thickBot="1" x14ac:dyDescent="0.4">
      <c r="B159" s="182"/>
      <c r="C159" s="183"/>
      <c r="D159" s="148"/>
      <c r="E159" s="148"/>
      <c r="F159" s="148"/>
      <c r="G159" s="148"/>
      <c r="H159" s="148"/>
    </row>
    <row r="160" spans="2:8" ht="16.2" thickBot="1" x14ac:dyDescent="0.35">
      <c r="B160" s="605" t="s">
        <v>504</v>
      </c>
      <c r="C160" s="606"/>
      <c r="D160" s="606"/>
      <c r="E160" s="606"/>
      <c r="F160" s="606"/>
      <c r="G160" s="606"/>
      <c r="H160" s="607"/>
    </row>
    <row r="161" spans="2:8" ht="47.4" thickBot="1" x14ac:dyDescent="0.35">
      <c r="B161" s="149"/>
      <c r="C161" s="149" t="s">
        <v>457</v>
      </c>
      <c r="D161" s="10" t="s">
        <v>458</v>
      </c>
      <c r="E161" s="10" t="s">
        <v>459</v>
      </c>
      <c r="F161" s="10" t="s">
        <v>460</v>
      </c>
      <c r="G161" s="10" t="s">
        <v>461</v>
      </c>
      <c r="H161" s="10" t="s">
        <v>462</v>
      </c>
    </row>
    <row r="162" spans="2:8" ht="16.2" thickBot="1" x14ac:dyDescent="0.35">
      <c r="B162" s="608"/>
      <c r="C162" s="168" t="s">
        <v>319</v>
      </c>
      <c r="D162" s="210">
        <v>0</v>
      </c>
      <c r="E162" s="219">
        <v>0</v>
      </c>
      <c r="F162" s="219">
        <v>0</v>
      </c>
      <c r="G162" s="219">
        <v>0</v>
      </c>
      <c r="H162" s="26" t="s">
        <v>62</v>
      </c>
    </row>
    <row r="163" spans="2:8" ht="15.6" x14ac:dyDescent="0.3">
      <c r="B163" s="609"/>
      <c r="C163" s="153" t="s">
        <v>464</v>
      </c>
      <c r="D163" s="32">
        <f>SUM(D162:D162)</f>
        <v>0</v>
      </c>
      <c r="E163" s="32">
        <f>SUM(E162:E162)</f>
        <v>0</v>
      </c>
      <c r="F163" s="32">
        <f>SUM(F162:F162)</f>
        <v>0</v>
      </c>
      <c r="G163" s="32">
        <f>SUM(G162:G162)</f>
        <v>0</v>
      </c>
      <c r="H163" s="32" t="s">
        <v>62</v>
      </c>
    </row>
    <row r="164" spans="2:8" ht="15.6" x14ac:dyDescent="0.3">
      <c r="B164" s="609"/>
      <c r="C164" s="155" t="s">
        <v>465</v>
      </c>
      <c r="D164" s="156">
        <v>1</v>
      </c>
      <c r="E164" s="8">
        <v>1</v>
      </c>
      <c r="F164" s="22">
        <v>1</v>
      </c>
      <c r="G164" s="22">
        <v>1</v>
      </c>
      <c r="H164" s="22">
        <v>1</v>
      </c>
    </row>
    <row r="165" spans="2:8" ht="16.2" thickBot="1" x14ac:dyDescent="0.35">
      <c r="B165" s="609"/>
      <c r="C165" s="157" t="s">
        <v>466</v>
      </c>
      <c r="D165" s="165">
        <f>D163/D164</f>
        <v>0</v>
      </c>
      <c r="E165" s="166">
        <f t="shared" ref="E165:G165" si="16">E163/E164</f>
        <v>0</v>
      </c>
      <c r="F165" s="166">
        <f t="shared" si="16"/>
        <v>0</v>
      </c>
      <c r="G165" s="166">
        <f t="shared" si="16"/>
        <v>0</v>
      </c>
      <c r="H165" s="166" t="s">
        <v>62</v>
      </c>
    </row>
    <row r="166" spans="2:8" ht="18" x14ac:dyDescent="0.35">
      <c r="B166" s="609"/>
      <c r="C166" s="159" t="s">
        <v>467</v>
      </c>
      <c r="D166" s="611">
        <f>SUM(D165:H165)</f>
        <v>0</v>
      </c>
      <c r="E166" s="612"/>
      <c r="F166" s="612"/>
      <c r="G166" s="612"/>
      <c r="H166" s="613"/>
    </row>
    <row r="167" spans="2:8" ht="18.600000000000001" thickBot="1" x14ac:dyDescent="0.4">
      <c r="B167" s="610"/>
      <c r="C167" s="160" t="s">
        <v>468</v>
      </c>
      <c r="D167" s="617">
        <f>D166/COUNT(D165:H165)</f>
        <v>0</v>
      </c>
      <c r="E167" s="618"/>
      <c r="F167" s="618"/>
      <c r="G167" s="618"/>
      <c r="H167" s="619"/>
    </row>
    <row r="168" spans="2:8" ht="15" thickBot="1" x14ac:dyDescent="0.35"/>
    <row r="169" spans="2:8" ht="16.2" thickBot="1" x14ac:dyDescent="0.35">
      <c r="B169" s="605" t="s">
        <v>481</v>
      </c>
      <c r="C169" s="606"/>
      <c r="D169" s="606"/>
      <c r="E169" s="606"/>
      <c r="F169" s="606"/>
      <c r="G169" s="606"/>
      <c r="H169" s="607"/>
    </row>
    <row r="170" spans="2:8" ht="47.4" thickBot="1" x14ac:dyDescent="0.35">
      <c r="B170" s="149"/>
      <c r="C170" s="149" t="s">
        <v>457</v>
      </c>
      <c r="D170" s="10" t="s">
        <v>458</v>
      </c>
      <c r="E170" s="10" t="s">
        <v>459</v>
      </c>
      <c r="F170" s="10" t="s">
        <v>460</v>
      </c>
      <c r="G170" s="125" t="s">
        <v>461</v>
      </c>
      <c r="H170" s="298" t="s">
        <v>462</v>
      </c>
    </row>
    <row r="171" spans="2:8" ht="15.6" x14ac:dyDescent="0.3">
      <c r="B171" s="620"/>
      <c r="C171" s="184" t="s">
        <v>397</v>
      </c>
      <c r="D171" s="210">
        <v>0</v>
      </c>
      <c r="E171" s="219">
        <v>0</v>
      </c>
      <c r="F171" s="219">
        <v>0</v>
      </c>
      <c r="G171" s="367">
        <v>0</v>
      </c>
      <c r="H171" s="353" t="s">
        <v>62</v>
      </c>
    </row>
    <row r="172" spans="2:8" ht="15.6" x14ac:dyDescent="0.3">
      <c r="B172" s="621"/>
      <c r="C172" s="185" t="s">
        <v>83</v>
      </c>
      <c r="D172" s="210">
        <v>0</v>
      </c>
      <c r="E172" s="219">
        <v>0</v>
      </c>
      <c r="F172" s="219">
        <v>0</v>
      </c>
      <c r="G172" s="367">
        <v>0</v>
      </c>
      <c r="H172" s="25" t="s">
        <v>62</v>
      </c>
    </row>
    <row r="173" spans="2:8" ht="15.6" x14ac:dyDescent="0.3">
      <c r="B173" s="621"/>
      <c r="C173" s="185" t="s">
        <v>407</v>
      </c>
      <c r="D173" s="210">
        <v>0</v>
      </c>
      <c r="E173" s="219">
        <v>0</v>
      </c>
      <c r="F173" s="219">
        <v>0</v>
      </c>
      <c r="G173" s="367">
        <v>0</v>
      </c>
      <c r="H173" s="25" t="s">
        <v>62</v>
      </c>
    </row>
    <row r="174" spans="2:8" ht="15.6" x14ac:dyDescent="0.3">
      <c r="B174" s="621"/>
      <c r="C174" s="185" t="s">
        <v>409</v>
      </c>
      <c r="D174" s="210">
        <v>0</v>
      </c>
      <c r="E174" s="219">
        <v>0</v>
      </c>
      <c r="F174" s="219">
        <v>0</v>
      </c>
      <c r="G174" s="367">
        <v>0</v>
      </c>
      <c r="H174" s="368">
        <v>0.5</v>
      </c>
    </row>
    <row r="175" spans="2:8" ht="15.6" x14ac:dyDescent="0.3">
      <c r="B175" s="621"/>
      <c r="C175" s="185" t="s">
        <v>408</v>
      </c>
      <c r="D175" s="210">
        <v>0</v>
      </c>
      <c r="E175" s="219">
        <v>0</v>
      </c>
      <c r="F175" s="219">
        <v>0</v>
      </c>
      <c r="G175" s="367">
        <v>0</v>
      </c>
      <c r="H175" s="25" t="s">
        <v>62</v>
      </c>
    </row>
    <row r="176" spans="2:8" ht="15.6" x14ac:dyDescent="0.3">
      <c r="B176" s="621"/>
      <c r="C176" s="185" t="s">
        <v>482</v>
      </c>
      <c r="D176" s="210">
        <v>0</v>
      </c>
      <c r="E176" s="219">
        <v>0</v>
      </c>
      <c r="F176" s="219">
        <v>0</v>
      </c>
      <c r="G176" s="367">
        <v>0</v>
      </c>
      <c r="H176" s="25" t="s">
        <v>62</v>
      </c>
    </row>
    <row r="177" spans="2:8" ht="15.6" x14ac:dyDescent="0.3">
      <c r="B177" s="621"/>
      <c r="C177" s="185" t="s">
        <v>395</v>
      </c>
      <c r="D177" s="210">
        <v>0</v>
      </c>
      <c r="E177" s="219">
        <v>0</v>
      </c>
      <c r="F177" s="219">
        <v>0</v>
      </c>
      <c r="G177" s="367">
        <v>0</v>
      </c>
      <c r="H177" s="25" t="s">
        <v>62</v>
      </c>
    </row>
    <row r="178" spans="2:8" ht="15.6" x14ac:dyDescent="0.3">
      <c r="B178" s="621"/>
      <c r="C178" s="185" t="s">
        <v>401</v>
      </c>
      <c r="D178" s="210">
        <v>0</v>
      </c>
      <c r="E178" s="219">
        <v>0</v>
      </c>
      <c r="F178" s="219">
        <v>0</v>
      </c>
      <c r="G178" s="367">
        <v>0</v>
      </c>
      <c r="H178" s="25" t="s">
        <v>62</v>
      </c>
    </row>
    <row r="179" spans="2:8" ht="15.6" x14ac:dyDescent="0.3">
      <c r="B179" s="621"/>
      <c r="C179" s="185" t="s">
        <v>90</v>
      </c>
      <c r="D179" s="210">
        <v>0</v>
      </c>
      <c r="E179" s="219">
        <v>0</v>
      </c>
      <c r="F179" s="219">
        <v>0</v>
      </c>
      <c r="G179" s="367">
        <v>0</v>
      </c>
      <c r="H179" s="368">
        <v>0.5</v>
      </c>
    </row>
    <row r="180" spans="2:8" ht="15.6" x14ac:dyDescent="0.3">
      <c r="B180" s="621"/>
      <c r="C180" s="185" t="s">
        <v>404</v>
      </c>
      <c r="D180" s="210">
        <v>0</v>
      </c>
      <c r="E180" s="219">
        <v>0</v>
      </c>
      <c r="F180" s="219">
        <v>0</v>
      </c>
      <c r="G180" s="367">
        <v>0</v>
      </c>
      <c r="H180" s="368">
        <v>0.5</v>
      </c>
    </row>
    <row r="181" spans="2:8" ht="15.6" x14ac:dyDescent="0.3">
      <c r="B181" s="621"/>
      <c r="C181" s="185" t="s">
        <v>483</v>
      </c>
      <c r="D181" s="210">
        <v>0</v>
      </c>
      <c r="E181" s="219">
        <v>0</v>
      </c>
      <c r="F181" s="219">
        <v>0</v>
      </c>
      <c r="G181" s="367">
        <v>0</v>
      </c>
      <c r="H181" s="25" t="s">
        <v>62</v>
      </c>
    </row>
    <row r="182" spans="2:8" ht="15.6" x14ac:dyDescent="0.3">
      <c r="B182" s="621"/>
      <c r="C182" s="185" t="s">
        <v>394</v>
      </c>
      <c r="D182" s="210">
        <v>0</v>
      </c>
      <c r="E182" s="219">
        <v>0</v>
      </c>
      <c r="F182" s="219">
        <v>0</v>
      </c>
      <c r="G182" s="367">
        <v>0</v>
      </c>
      <c r="H182" s="368">
        <v>0.5</v>
      </c>
    </row>
    <row r="183" spans="2:8" ht="15.6" x14ac:dyDescent="0.3">
      <c r="B183" s="621"/>
      <c r="C183" s="185" t="s">
        <v>406</v>
      </c>
      <c r="D183" s="210">
        <v>0</v>
      </c>
      <c r="E183" s="219">
        <v>0</v>
      </c>
      <c r="F183" s="219">
        <v>0</v>
      </c>
      <c r="G183" s="367">
        <v>0</v>
      </c>
      <c r="H183" s="25" t="s">
        <v>62</v>
      </c>
    </row>
    <row r="184" spans="2:8" ht="15.6" x14ac:dyDescent="0.3">
      <c r="B184" s="621"/>
      <c r="C184" s="185" t="s">
        <v>312</v>
      </c>
      <c r="D184" s="210">
        <v>0</v>
      </c>
      <c r="E184" s="219">
        <v>0</v>
      </c>
      <c r="F184" s="219">
        <v>0</v>
      </c>
      <c r="G184" s="367">
        <v>0</v>
      </c>
      <c r="H184" s="25" t="s">
        <v>62</v>
      </c>
    </row>
    <row r="185" spans="2:8" ht="15.6" x14ac:dyDescent="0.3">
      <c r="B185" s="621"/>
      <c r="C185" s="185" t="s">
        <v>80</v>
      </c>
      <c r="D185" s="210">
        <v>0</v>
      </c>
      <c r="E185" s="219">
        <v>0</v>
      </c>
      <c r="F185" s="219">
        <v>0</v>
      </c>
      <c r="G185" s="367">
        <v>0</v>
      </c>
      <c r="H185" s="368">
        <v>0.5</v>
      </c>
    </row>
    <row r="186" spans="2:8" ht="15.6" x14ac:dyDescent="0.3">
      <c r="B186" s="621"/>
      <c r="C186" s="185" t="s">
        <v>317</v>
      </c>
      <c r="D186" s="210">
        <v>0</v>
      </c>
      <c r="E186" s="219">
        <v>0</v>
      </c>
      <c r="F186" s="219">
        <v>0</v>
      </c>
      <c r="G186" s="367">
        <v>0</v>
      </c>
      <c r="H186" s="25" t="s">
        <v>62</v>
      </c>
    </row>
    <row r="187" spans="2:8" ht="15.6" x14ac:dyDescent="0.3">
      <c r="B187" s="621"/>
      <c r="C187" s="185" t="s">
        <v>81</v>
      </c>
      <c r="D187" s="210">
        <v>0</v>
      </c>
      <c r="E187" s="219">
        <v>0</v>
      </c>
      <c r="F187" s="219">
        <v>0</v>
      </c>
      <c r="G187" s="367">
        <v>0</v>
      </c>
      <c r="H187" s="25" t="s">
        <v>62</v>
      </c>
    </row>
    <row r="188" spans="2:8" ht="15.6" x14ac:dyDescent="0.3">
      <c r="B188" s="621"/>
      <c r="C188" s="185" t="s">
        <v>304</v>
      </c>
      <c r="D188" s="210">
        <v>0</v>
      </c>
      <c r="E188" s="219">
        <v>0</v>
      </c>
      <c r="F188" s="219">
        <v>0</v>
      </c>
      <c r="G188" s="367">
        <v>0</v>
      </c>
      <c r="H188" s="25" t="s">
        <v>62</v>
      </c>
    </row>
    <row r="189" spans="2:8" ht="15.6" x14ac:dyDescent="0.3">
      <c r="B189" s="621"/>
      <c r="C189" s="185" t="s">
        <v>405</v>
      </c>
      <c r="D189" s="210">
        <v>0</v>
      </c>
      <c r="E189" s="219">
        <v>0</v>
      </c>
      <c r="F189" s="219">
        <v>0</v>
      </c>
      <c r="G189" s="367">
        <v>0</v>
      </c>
      <c r="H189" s="368">
        <v>0.5</v>
      </c>
    </row>
    <row r="190" spans="2:8" ht="15.6" x14ac:dyDescent="0.3">
      <c r="B190" s="621"/>
      <c r="C190" s="185" t="s">
        <v>308</v>
      </c>
      <c r="D190" s="210">
        <v>0</v>
      </c>
      <c r="E190" s="219">
        <v>0</v>
      </c>
      <c r="F190" s="219">
        <v>0</v>
      </c>
      <c r="G190" s="367">
        <v>0</v>
      </c>
      <c r="H190" s="25" t="s">
        <v>62</v>
      </c>
    </row>
    <row r="191" spans="2:8" ht="15.6" x14ac:dyDescent="0.3">
      <c r="B191" s="621"/>
      <c r="C191" s="185" t="s">
        <v>403</v>
      </c>
      <c r="D191" s="210">
        <v>0</v>
      </c>
      <c r="E191" s="219">
        <v>0</v>
      </c>
      <c r="F191" s="219">
        <v>0</v>
      </c>
      <c r="G191" s="367">
        <v>0</v>
      </c>
      <c r="H191" s="368">
        <v>0.5</v>
      </c>
    </row>
    <row r="192" spans="2:8" ht="15.6" x14ac:dyDescent="0.3">
      <c r="B192" s="621"/>
      <c r="C192" s="185" t="s">
        <v>398</v>
      </c>
      <c r="D192" s="210">
        <v>0</v>
      </c>
      <c r="E192" s="219">
        <v>0</v>
      </c>
      <c r="F192" s="219">
        <v>0</v>
      </c>
      <c r="G192" s="367">
        <v>0</v>
      </c>
      <c r="H192" s="25" t="s">
        <v>62</v>
      </c>
    </row>
    <row r="193" spans="2:8" ht="15.6" x14ac:dyDescent="0.3">
      <c r="B193" s="621"/>
      <c r="C193" s="185" t="s">
        <v>546</v>
      </c>
      <c r="D193" s="210">
        <v>0</v>
      </c>
      <c r="E193" s="219">
        <v>0</v>
      </c>
      <c r="F193" s="219">
        <v>0</v>
      </c>
      <c r="G193" s="367">
        <v>0</v>
      </c>
      <c r="H193" s="25" t="s">
        <v>62</v>
      </c>
    </row>
    <row r="194" spans="2:8" ht="15.6" x14ac:dyDescent="0.3">
      <c r="B194" s="621"/>
      <c r="C194" s="185" t="s">
        <v>400</v>
      </c>
      <c r="D194" s="210">
        <v>0</v>
      </c>
      <c r="E194" s="219">
        <v>0</v>
      </c>
      <c r="F194" s="219">
        <v>0</v>
      </c>
      <c r="G194" s="367">
        <v>0</v>
      </c>
      <c r="H194" s="25" t="s">
        <v>62</v>
      </c>
    </row>
    <row r="195" spans="2:8" ht="15.6" x14ac:dyDescent="0.3">
      <c r="B195" s="621"/>
      <c r="C195" s="185" t="s">
        <v>399</v>
      </c>
      <c r="D195" s="210">
        <v>0</v>
      </c>
      <c r="E195" s="219">
        <v>0</v>
      </c>
      <c r="F195" s="219">
        <v>0</v>
      </c>
      <c r="G195" s="367">
        <v>0</v>
      </c>
      <c r="H195" s="368">
        <v>0.5</v>
      </c>
    </row>
    <row r="196" spans="2:8" ht="15.6" x14ac:dyDescent="0.3">
      <c r="B196" s="621"/>
      <c r="C196" s="185" t="s">
        <v>402</v>
      </c>
      <c r="D196" s="210">
        <v>0</v>
      </c>
      <c r="E196" s="219">
        <v>0</v>
      </c>
      <c r="F196" s="219">
        <v>0</v>
      </c>
      <c r="G196" s="367">
        <v>0</v>
      </c>
      <c r="H196" s="25" t="s">
        <v>62</v>
      </c>
    </row>
    <row r="197" spans="2:8" ht="15.6" x14ac:dyDescent="0.3">
      <c r="B197" s="621"/>
      <c r="C197" s="185" t="s">
        <v>333</v>
      </c>
      <c r="D197" s="210">
        <v>0</v>
      </c>
      <c r="E197" s="219">
        <v>0</v>
      </c>
      <c r="F197" s="219">
        <v>0</v>
      </c>
      <c r="G197" s="367">
        <v>0</v>
      </c>
      <c r="H197" s="25" t="s">
        <v>62</v>
      </c>
    </row>
    <row r="198" spans="2:8" ht="16.2" thickBot="1" x14ac:dyDescent="0.35">
      <c r="B198" s="621"/>
      <c r="C198" s="364" t="s">
        <v>545</v>
      </c>
      <c r="D198" s="210">
        <v>0</v>
      </c>
      <c r="E198" s="219">
        <v>0</v>
      </c>
      <c r="F198" s="219">
        <v>0</v>
      </c>
      <c r="G198" s="367">
        <v>0</v>
      </c>
      <c r="H198" s="26" t="s">
        <v>62</v>
      </c>
    </row>
    <row r="199" spans="2:8" ht="15.6" x14ac:dyDescent="0.3">
      <c r="B199" s="621"/>
      <c r="C199" s="153" t="s">
        <v>464</v>
      </c>
      <c r="D199" s="32">
        <f t="shared" ref="D199:F199" si="17">SUM(D171:D197)</f>
        <v>0</v>
      </c>
      <c r="E199" s="32">
        <f t="shared" si="17"/>
        <v>0</v>
      </c>
      <c r="F199" s="32">
        <f t="shared" si="17"/>
        <v>0</v>
      </c>
      <c r="G199" s="32">
        <f>SUM(G171:G197)</f>
        <v>0</v>
      </c>
      <c r="H199" s="21">
        <f>SUM(H171:H197)</f>
        <v>4</v>
      </c>
    </row>
    <row r="200" spans="2:8" ht="15.6" x14ac:dyDescent="0.3">
      <c r="B200" s="621"/>
      <c r="C200" s="155" t="s">
        <v>465</v>
      </c>
      <c r="D200" s="156">
        <v>28</v>
      </c>
      <c r="E200" s="175">
        <v>28</v>
      </c>
      <c r="F200" s="22">
        <v>28</v>
      </c>
      <c r="G200" s="22">
        <v>28</v>
      </c>
      <c r="H200" s="22">
        <v>28</v>
      </c>
    </row>
    <row r="201" spans="2:8" ht="16.2" thickBot="1" x14ac:dyDescent="0.35">
      <c r="B201" s="621"/>
      <c r="C201" s="157" t="s">
        <v>466</v>
      </c>
      <c r="D201" s="165">
        <f>D199/D200</f>
        <v>0</v>
      </c>
      <c r="E201" s="176">
        <f t="shared" ref="E201:H201" si="18">E199/E200</f>
        <v>0</v>
      </c>
      <c r="F201" s="166">
        <f t="shared" si="18"/>
        <v>0</v>
      </c>
      <c r="G201" s="166">
        <f t="shared" si="18"/>
        <v>0</v>
      </c>
      <c r="H201" s="166">
        <f t="shared" si="18"/>
        <v>0.14285714285714285</v>
      </c>
    </row>
    <row r="202" spans="2:8" ht="18" x14ac:dyDescent="0.35">
      <c r="B202" s="621"/>
      <c r="C202" s="159" t="s">
        <v>467</v>
      </c>
      <c r="D202" s="612">
        <f>SUM(D201:H201)</f>
        <v>0.14285714285714285</v>
      </c>
      <c r="E202" s="612"/>
      <c r="F202" s="612"/>
      <c r="G202" s="612"/>
      <c r="H202" s="613"/>
    </row>
    <row r="203" spans="2:8" ht="18.600000000000001" thickBot="1" x14ac:dyDescent="0.4">
      <c r="B203" s="622"/>
      <c r="C203" s="160" t="s">
        <v>468</v>
      </c>
      <c r="D203" s="617">
        <f>D202/COUNT(D201:H201)</f>
        <v>2.8571428571428571E-2</v>
      </c>
      <c r="E203" s="618"/>
      <c r="F203" s="618"/>
      <c r="G203" s="618"/>
      <c r="H203" s="619"/>
    </row>
    <row r="204" spans="2:8" ht="15" thickBot="1" x14ac:dyDescent="0.35"/>
    <row r="205" spans="2:8" ht="16.2" thickBot="1" x14ac:dyDescent="0.35">
      <c r="B205" s="605" t="s">
        <v>484</v>
      </c>
      <c r="C205" s="606"/>
      <c r="D205" s="606"/>
      <c r="E205" s="606"/>
      <c r="F205" s="606"/>
      <c r="G205" s="606"/>
      <c r="H205" s="607"/>
    </row>
    <row r="206" spans="2:8" ht="47.4" thickBot="1" x14ac:dyDescent="0.35">
      <c r="B206" s="149"/>
      <c r="C206" s="149" t="s">
        <v>457</v>
      </c>
      <c r="D206" s="10" t="s">
        <v>458</v>
      </c>
      <c r="E206" s="10" t="s">
        <v>459</v>
      </c>
      <c r="F206" s="170" t="s">
        <v>460</v>
      </c>
      <c r="G206" s="10" t="s">
        <v>461</v>
      </c>
      <c r="H206" s="10" t="s">
        <v>462</v>
      </c>
    </row>
    <row r="207" spans="2:8" ht="15.6" x14ac:dyDescent="0.3">
      <c r="B207" s="608"/>
      <c r="C207" s="177" t="s">
        <v>83</v>
      </c>
      <c r="D207" s="210">
        <v>1</v>
      </c>
      <c r="E207" s="219">
        <v>1</v>
      </c>
      <c r="F207" s="219">
        <v>1</v>
      </c>
      <c r="G207" s="219">
        <v>0</v>
      </c>
      <c r="H207" s="351" t="s">
        <v>62</v>
      </c>
    </row>
    <row r="208" spans="2:8" ht="15.6" x14ac:dyDescent="0.3">
      <c r="B208" s="609"/>
      <c r="C208" s="164" t="s">
        <v>306</v>
      </c>
      <c r="D208" s="210">
        <v>1</v>
      </c>
      <c r="E208" s="219">
        <v>1</v>
      </c>
      <c r="F208" s="219">
        <v>1</v>
      </c>
      <c r="G208" s="219">
        <v>0</v>
      </c>
      <c r="H208" s="362" t="s">
        <v>62</v>
      </c>
    </row>
    <row r="209" spans="2:8" ht="15.6" x14ac:dyDescent="0.3">
      <c r="B209" s="609"/>
      <c r="C209" s="164" t="s">
        <v>307</v>
      </c>
      <c r="D209" s="210">
        <v>1</v>
      </c>
      <c r="E209" s="219">
        <v>1</v>
      </c>
      <c r="F209" s="219">
        <v>1</v>
      </c>
      <c r="G209" s="219">
        <v>0</v>
      </c>
      <c r="H209" s="362" t="s">
        <v>62</v>
      </c>
    </row>
    <row r="210" spans="2:8" ht="15.6" x14ac:dyDescent="0.3">
      <c r="B210" s="609"/>
      <c r="C210" s="164" t="s">
        <v>80</v>
      </c>
      <c r="D210" s="210">
        <v>0</v>
      </c>
      <c r="E210" s="219">
        <v>0</v>
      </c>
      <c r="F210" s="219">
        <v>0</v>
      </c>
      <c r="G210" s="219">
        <v>0</v>
      </c>
      <c r="H210" s="362" t="s">
        <v>62</v>
      </c>
    </row>
    <row r="211" spans="2:8" ht="15.6" x14ac:dyDescent="0.3">
      <c r="B211" s="609"/>
      <c r="C211" s="164" t="s">
        <v>81</v>
      </c>
      <c r="D211" s="210">
        <v>0</v>
      </c>
      <c r="E211" s="219">
        <v>0</v>
      </c>
      <c r="F211" s="219">
        <v>0</v>
      </c>
      <c r="G211" s="219">
        <v>0</v>
      </c>
      <c r="H211" s="362" t="s">
        <v>62</v>
      </c>
    </row>
    <row r="212" spans="2:8" ht="15.6" x14ac:dyDescent="0.3">
      <c r="B212" s="609"/>
      <c r="C212" s="164" t="s">
        <v>304</v>
      </c>
      <c r="D212" s="210">
        <v>1</v>
      </c>
      <c r="E212" s="219">
        <v>1</v>
      </c>
      <c r="F212" s="219">
        <v>1</v>
      </c>
      <c r="G212" s="219">
        <v>0</v>
      </c>
      <c r="H212" s="199">
        <v>1</v>
      </c>
    </row>
    <row r="213" spans="2:8" ht="15.6" x14ac:dyDescent="0.3">
      <c r="B213" s="609"/>
      <c r="C213" s="164" t="s">
        <v>309</v>
      </c>
      <c r="D213" s="210">
        <v>0</v>
      </c>
      <c r="E213" s="219">
        <v>0</v>
      </c>
      <c r="F213" s="219">
        <v>0</v>
      </c>
      <c r="G213" s="219">
        <v>0</v>
      </c>
      <c r="H213" s="362" t="s">
        <v>62</v>
      </c>
    </row>
    <row r="214" spans="2:8" ht="16.2" thickBot="1" x14ac:dyDescent="0.35">
      <c r="B214" s="609"/>
      <c r="C214" s="164" t="s">
        <v>308</v>
      </c>
      <c r="D214" s="210">
        <v>1</v>
      </c>
      <c r="E214" s="219">
        <v>1</v>
      </c>
      <c r="F214" s="219">
        <v>1</v>
      </c>
      <c r="G214" s="219">
        <v>0</v>
      </c>
      <c r="H214" s="207">
        <v>1</v>
      </c>
    </row>
    <row r="215" spans="2:8" ht="15.6" x14ac:dyDescent="0.3">
      <c r="B215" s="609"/>
      <c r="C215" s="153" t="s">
        <v>464</v>
      </c>
      <c r="D215" s="32">
        <f>SUM(D207:D214)</f>
        <v>5</v>
      </c>
      <c r="E215" s="32">
        <f>SUM(E207:E214)</f>
        <v>5</v>
      </c>
      <c r="F215" s="32">
        <f>SUM(F207:F214)</f>
        <v>5</v>
      </c>
      <c r="G215" s="32">
        <f>SUM(G207:G214)</f>
        <v>0</v>
      </c>
      <c r="H215" s="32">
        <f>SUM(H207:H214)</f>
        <v>2</v>
      </c>
    </row>
    <row r="216" spans="2:8" ht="15.6" x14ac:dyDescent="0.3">
      <c r="B216" s="609"/>
      <c r="C216" s="155" t="s">
        <v>465</v>
      </c>
      <c r="D216" s="156">
        <v>8</v>
      </c>
      <c r="E216" s="8">
        <v>8</v>
      </c>
      <c r="F216" s="22">
        <v>8</v>
      </c>
      <c r="G216" s="22">
        <v>8</v>
      </c>
      <c r="H216" s="22">
        <v>8</v>
      </c>
    </row>
    <row r="217" spans="2:8" ht="16.2" thickBot="1" x14ac:dyDescent="0.35">
      <c r="B217" s="609"/>
      <c r="C217" s="157" t="s">
        <v>466</v>
      </c>
      <c r="D217" s="165">
        <f>D215/D216</f>
        <v>0.625</v>
      </c>
      <c r="E217" s="166">
        <f t="shared" ref="E217:H217" si="19">E215/E216</f>
        <v>0.625</v>
      </c>
      <c r="F217" s="166">
        <f t="shared" si="19"/>
        <v>0.625</v>
      </c>
      <c r="G217" s="166">
        <f t="shared" si="19"/>
        <v>0</v>
      </c>
      <c r="H217" s="166">
        <f t="shared" si="19"/>
        <v>0.25</v>
      </c>
    </row>
    <row r="218" spans="2:8" ht="18" x14ac:dyDescent="0.35">
      <c r="B218" s="609"/>
      <c r="C218" s="159" t="s">
        <v>467</v>
      </c>
      <c r="D218" s="611">
        <f>SUM(D217:H217)</f>
        <v>2.125</v>
      </c>
      <c r="E218" s="612"/>
      <c r="F218" s="612"/>
      <c r="G218" s="612"/>
      <c r="H218" s="613"/>
    </row>
    <row r="219" spans="2:8" ht="18.600000000000001" thickBot="1" x14ac:dyDescent="0.4">
      <c r="B219" s="610"/>
      <c r="C219" s="160" t="s">
        <v>468</v>
      </c>
      <c r="D219" s="617">
        <f>D218/COUNT(D217:H217)</f>
        <v>0.42499999999999999</v>
      </c>
      <c r="E219" s="618"/>
      <c r="F219" s="618"/>
      <c r="G219" s="618"/>
      <c r="H219" s="619"/>
    </row>
    <row r="220" spans="2:8" ht="15" thickBot="1" x14ac:dyDescent="0.35"/>
    <row r="221" spans="2:8" ht="16.2" thickBot="1" x14ac:dyDescent="0.35">
      <c r="B221" s="605" t="s">
        <v>485</v>
      </c>
      <c r="C221" s="606"/>
      <c r="D221" s="606"/>
      <c r="E221" s="606"/>
      <c r="F221" s="606"/>
      <c r="G221" s="606"/>
      <c r="H221" s="607"/>
    </row>
    <row r="222" spans="2:8" ht="47.4" thickBot="1" x14ac:dyDescent="0.35">
      <c r="B222" s="149"/>
      <c r="C222" s="149" t="s">
        <v>457</v>
      </c>
      <c r="D222" s="10" t="s">
        <v>458</v>
      </c>
      <c r="E222" s="10" t="s">
        <v>459</v>
      </c>
      <c r="F222" s="10" t="s">
        <v>460</v>
      </c>
      <c r="G222" s="125" t="s">
        <v>461</v>
      </c>
      <c r="H222" s="10" t="s">
        <v>462</v>
      </c>
    </row>
    <row r="223" spans="2:8" ht="15.6" x14ac:dyDescent="0.3">
      <c r="B223" s="621"/>
      <c r="C223" s="164" t="s">
        <v>79</v>
      </c>
      <c r="D223" s="21">
        <v>1</v>
      </c>
      <c r="E223" s="22">
        <v>1</v>
      </c>
      <c r="F223" s="22">
        <v>1</v>
      </c>
      <c r="G223" s="22">
        <v>1</v>
      </c>
      <c r="H223" s="22" t="s">
        <v>62</v>
      </c>
    </row>
    <row r="224" spans="2:8" ht="16.2" thickBot="1" x14ac:dyDescent="0.35">
      <c r="B224" s="621"/>
      <c r="C224" s="164" t="s">
        <v>306</v>
      </c>
      <c r="D224" s="21">
        <v>1</v>
      </c>
      <c r="E224" s="22">
        <v>1</v>
      </c>
      <c r="F224" s="22">
        <v>1</v>
      </c>
      <c r="G224" s="22">
        <v>1</v>
      </c>
      <c r="H224" s="21" t="s">
        <v>62</v>
      </c>
    </row>
    <row r="225" spans="2:8" ht="15.6" x14ac:dyDescent="0.3">
      <c r="B225" s="621"/>
      <c r="C225" s="153" t="s">
        <v>464</v>
      </c>
      <c r="D225" s="32">
        <f>SUM(D223:D224)</f>
        <v>2</v>
      </c>
      <c r="E225" s="32">
        <f>SUM(E223:E224)</f>
        <v>2</v>
      </c>
      <c r="F225" s="32">
        <f>SUM(F223:F224)</f>
        <v>2</v>
      </c>
      <c r="G225" s="32">
        <f>SUM(G223:G224)</f>
        <v>2</v>
      </c>
      <c r="H225" s="32" t="s">
        <v>62</v>
      </c>
    </row>
    <row r="226" spans="2:8" ht="15.6" x14ac:dyDescent="0.3">
      <c r="B226" s="621"/>
      <c r="C226" s="155" t="s">
        <v>465</v>
      </c>
      <c r="D226" s="156">
        <v>2</v>
      </c>
      <c r="E226" s="8">
        <v>2</v>
      </c>
      <c r="F226" s="22">
        <v>2</v>
      </c>
      <c r="G226" s="22">
        <v>2</v>
      </c>
      <c r="H226" s="22">
        <v>2</v>
      </c>
    </row>
    <row r="227" spans="2:8" ht="16.2" thickBot="1" x14ac:dyDescent="0.35">
      <c r="B227" s="621"/>
      <c r="C227" s="157" t="s">
        <v>466</v>
      </c>
      <c r="D227" s="165">
        <f>D225/D226</f>
        <v>1</v>
      </c>
      <c r="E227" s="166">
        <f t="shared" ref="E227:G227" si="20">E225/E226</f>
        <v>1</v>
      </c>
      <c r="F227" s="166">
        <f t="shared" si="20"/>
        <v>1</v>
      </c>
      <c r="G227" s="166">
        <f t="shared" si="20"/>
        <v>1</v>
      </c>
      <c r="H227" s="166" t="s">
        <v>62</v>
      </c>
    </row>
    <row r="228" spans="2:8" ht="18" x14ac:dyDescent="0.35">
      <c r="B228" s="621"/>
      <c r="C228" s="159" t="s">
        <v>467</v>
      </c>
      <c r="D228" s="611">
        <f>SUM(D227:H227)</f>
        <v>4</v>
      </c>
      <c r="E228" s="612"/>
      <c r="F228" s="612"/>
      <c r="G228" s="612"/>
      <c r="H228" s="613"/>
    </row>
    <row r="229" spans="2:8" ht="18.600000000000001" thickBot="1" x14ac:dyDescent="0.4">
      <c r="B229" s="622"/>
      <c r="C229" s="160" t="s">
        <v>468</v>
      </c>
      <c r="D229" s="617">
        <f>D228/COUNT(D227:H227)</f>
        <v>1</v>
      </c>
      <c r="E229" s="618"/>
      <c r="F229" s="618"/>
      <c r="G229" s="618"/>
      <c r="H229" s="619"/>
    </row>
    <row r="230" spans="2:8" ht="18.75" customHeight="1" thickBot="1" x14ac:dyDescent="0.4">
      <c r="B230" s="186"/>
      <c r="C230" s="183"/>
      <c r="D230" s="148"/>
      <c r="E230" s="148"/>
      <c r="F230" s="148"/>
      <c r="G230" s="148"/>
      <c r="H230" s="148"/>
    </row>
    <row r="231" spans="2:8" ht="16.2" thickBot="1" x14ac:dyDescent="0.35">
      <c r="B231" s="605" t="s">
        <v>505</v>
      </c>
      <c r="C231" s="606"/>
      <c r="D231" s="606"/>
      <c r="E231" s="606"/>
      <c r="F231" s="606"/>
      <c r="G231" s="606"/>
      <c r="H231" s="607"/>
    </row>
    <row r="232" spans="2:8" ht="47.4" thickBot="1" x14ac:dyDescent="0.35">
      <c r="B232" s="149"/>
      <c r="C232" s="149" t="s">
        <v>457</v>
      </c>
      <c r="D232" s="10" t="s">
        <v>458</v>
      </c>
      <c r="E232" s="10" t="s">
        <v>459</v>
      </c>
      <c r="F232" s="167" t="s">
        <v>460</v>
      </c>
      <c r="G232" s="10" t="s">
        <v>461</v>
      </c>
      <c r="H232" s="10" t="s">
        <v>462</v>
      </c>
    </row>
    <row r="233" spans="2:8" ht="15.6" x14ac:dyDescent="0.3">
      <c r="B233" s="608"/>
      <c r="C233" s="171" t="s">
        <v>312</v>
      </c>
      <c r="D233" s="210">
        <v>0</v>
      </c>
      <c r="E233" s="219">
        <v>0</v>
      </c>
      <c r="F233" s="219">
        <v>0</v>
      </c>
      <c r="G233" s="219">
        <v>0</v>
      </c>
      <c r="H233" s="351" t="s">
        <v>62</v>
      </c>
    </row>
    <row r="234" spans="2:8" ht="15.6" x14ac:dyDescent="0.3">
      <c r="B234" s="609"/>
      <c r="C234" s="172" t="s">
        <v>83</v>
      </c>
      <c r="D234" s="210">
        <v>0</v>
      </c>
      <c r="E234" s="219">
        <v>0</v>
      </c>
      <c r="F234" s="219">
        <v>0</v>
      </c>
      <c r="G234" s="219">
        <v>0</v>
      </c>
      <c r="H234" s="362" t="s">
        <v>62</v>
      </c>
    </row>
    <row r="235" spans="2:8" ht="15.6" x14ac:dyDescent="0.3">
      <c r="B235" s="609"/>
      <c r="C235" s="172" t="s">
        <v>463</v>
      </c>
      <c r="D235" s="210">
        <v>0</v>
      </c>
      <c r="E235" s="219">
        <v>0</v>
      </c>
      <c r="F235" s="219">
        <v>0</v>
      </c>
      <c r="G235" s="219">
        <v>0</v>
      </c>
      <c r="H235" s="362" t="s">
        <v>62</v>
      </c>
    </row>
    <row r="236" spans="2:8" ht="15.6" x14ac:dyDescent="0.3">
      <c r="B236" s="609"/>
      <c r="C236" s="172" t="s">
        <v>135</v>
      </c>
      <c r="D236" s="210">
        <v>1</v>
      </c>
      <c r="E236" s="219">
        <v>0</v>
      </c>
      <c r="F236" s="219">
        <v>0</v>
      </c>
      <c r="G236" s="219">
        <v>0</v>
      </c>
      <c r="H236" s="362" t="s">
        <v>62</v>
      </c>
    </row>
    <row r="237" spans="2:8" ht="16.2" thickBot="1" x14ac:dyDescent="0.35">
      <c r="B237" s="609"/>
      <c r="C237" s="172" t="s">
        <v>506</v>
      </c>
      <c r="D237" s="210">
        <v>1</v>
      </c>
      <c r="E237" s="219">
        <v>0</v>
      </c>
      <c r="F237" s="219">
        <v>0</v>
      </c>
      <c r="G237" s="219">
        <v>0</v>
      </c>
      <c r="H237" s="350" t="s">
        <v>62</v>
      </c>
    </row>
    <row r="238" spans="2:8" ht="15.6" x14ac:dyDescent="0.3">
      <c r="B238" s="609"/>
      <c r="C238" s="153" t="s">
        <v>464</v>
      </c>
      <c r="D238" s="32">
        <f>SUM(D233:D237)</f>
        <v>2</v>
      </c>
      <c r="E238" s="32">
        <f>SUM(E233:E237)</f>
        <v>0</v>
      </c>
      <c r="F238" s="32">
        <f>SUM(F233:F237)</f>
        <v>0</v>
      </c>
      <c r="G238" s="32">
        <f>SUM(G233:G237)</f>
        <v>0</v>
      </c>
      <c r="H238" s="32" t="s">
        <v>62</v>
      </c>
    </row>
    <row r="239" spans="2:8" ht="15.6" x14ac:dyDescent="0.3">
      <c r="B239" s="609"/>
      <c r="C239" s="155" t="s">
        <v>465</v>
      </c>
      <c r="D239" s="156">
        <v>5</v>
      </c>
      <c r="E239" s="8">
        <v>5</v>
      </c>
      <c r="F239" s="22">
        <v>5</v>
      </c>
      <c r="G239" s="22">
        <v>5</v>
      </c>
      <c r="H239" s="22">
        <v>5</v>
      </c>
    </row>
    <row r="240" spans="2:8" ht="16.2" thickBot="1" x14ac:dyDescent="0.35">
      <c r="B240" s="609"/>
      <c r="C240" s="157" t="s">
        <v>466</v>
      </c>
      <c r="D240" s="165">
        <f>D238/D239</f>
        <v>0.4</v>
      </c>
      <c r="E240" s="166">
        <f t="shared" ref="E240:G240" si="21">E238/E239</f>
        <v>0</v>
      </c>
      <c r="F240" s="166">
        <f t="shared" si="21"/>
        <v>0</v>
      </c>
      <c r="G240" s="166">
        <f t="shared" si="21"/>
        <v>0</v>
      </c>
      <c r="H240" s="166" t="s">
        <v>62</v>
      </c>
    </row>
    <row r="241" spans="2:8" ht="18" x14ac:dyDescent="0.35">
      <c r="B241" s="609"/>
      <c r="C241" s="159" t="s">
        <v>467</v>
      </c>
      <c r="D241" s="611">
        <f>SUM(D240:H240)</f>
        <v>0.4</v>
      </c>
      <c r="E241" s="612"/>
      <c r="F241" s="612"/>
      <c r="G241" s="612"/>
      <c r="H241" s="613"/>
    </row>
    <row r="242" spans="2:8" ht="18.600000000000001" thickBot="1" x14ac:dyDescent="0.4">
      <c r="B242" s="610"/>
      <c r="C242" s="160" t="s">
        <v>468</v>
      </c>
      <c r="D242" s="617">
        <f>D241/COUNT(D240:H240)</f>
        <v>0.1</v>
      </c>
      <c r="E242" s="618"/>
      <c r="F242" s="618"/>
      <c r="G242" s="618"/>
      <c r="H242" s="619"/>
    </row>
    <row r="243" spans="2:8" ht="15" thickBot="1" x14ac:dyDescent="0.35"/>
    <row r="244" spans="2:8" ht="16.2" thickBot="1" x14ac:dyDescent="0.35">
      <c r="B244" s="605" t="s">
        <v>486</v>
      </c>
      <c r="C244" s="606"/>
      <c r="D244" s="606"/>
      <c r="E244" s="606"/>
      <c r="F244" s="606"/>
      <c r="G244" s="606"/>
      <c r="H244" s="607"/>
    </row>
    <row r="245" spans="2:8" ht="47.4" thickBot="1" x14ac:dyDescent="0.35">
      <c r="B245" s="149"/>
      <c r="C245" s="149" t="s">
        <v>457</v>
      </c>
      <c r="D245" s="10" t="s">
        <v>458</v>
      </c>
      <c r="E245" s="10" t="s">
        <v>459</v>
      </c>
      <c r="F245" s="167" t="s">
        <v>460</v>
      </c>
      <c r="G245" s="10" t="s">
        <v>461</v>
      </c>
      <c r="H245" s="10" t="s">
        <v>462</v>
      </c>
    </row>
    <row r="246" spans="2:8" ht="15.6" x14ac:dyDescent="0.3">
      <c r="B246" s="608"/>
      <c r="C246" s="171" t="s">
        <v>82</v>
      </c>
      <c r="D246" s="84">
        <v>0</v>
      </c>
      <c r="E246" s="84">
        <v>0</v>
      </c>
      <c r="F246" s="84">
        <v>0</v>
      </c>
      <c r="G246" s="84">
        <v>0</v>
      </c>
      <c r="H246" s="353" t="s">
        <v>62</v>
      </c>
    </row>
    <row r="247" spans="2:8" ht="15.6" x14ac:dyDescent="0.3">
      <c r="B247" s="609"/>
      <c r="C247" s="172" t="s">
        <v>78</v>
      </c>
      <c r="D247" s="84">
        <v>0</v>
      </c>
      <c r="E247" s="84">
        <v>0</v>
      </c>
      <c r="F247" s="84">
        <v>0</v>
      </c>
      <c r="G247" s="84">
        <v>0</v>
      </c>
      <c r="H247" s="25" t="s">
        <v>62</v>
      </c>
    </row>
    <row r="248" spans="2:8" ht="15.6" x14ac:dyDescent="0.3">
      <c r="B248" s="609"/>
      <c r="C248" s="172" t="s">
        <v>332</v>
      </c>
      <c r="D248" s="84">
        <v>0</v>
      </c>
      <c r="E248" s="84">
        <v>0</v>
      </c>
      <c r="F248" s="84">
        <v>0</v>
      </c>
      <c r="G248" s="84">
        <v>0</v>
      </c>
      <c r="H248" s="25" t="s">
        <v>62</v>
      </c>
    </row>
    <row r="249" spans="2:8" ht="16.2" thickBot="1" x14ac:dyDescent="0.35">
      <c r="B249" s="609"/>
      <c r="C249" s="172" t="s">
        <v>81</v>
      </c>
      <c r="D249" s="84">
        <v>0</v>
      </c>
      <c r="E249" s="84">
        <v>0</v>
      </c>
      <c r="F249" s="84">
        <v>0</v>
      </c>
      <c r="G249" s="84">
        <v>0</v>
      </c>
      <c r="H249" s="350" t="s">
        <v>62</v>
      </c>
    </row>
    <row r="250" spans="2:8" ht="15.6" x14ac:dyDescent="0.3">
      <c r="B250" s="609"/>
      <c r="C250" s="153" t="s">
        <v>464</v>
      </c>
      <c r="D250" s="32">
        <f>SUM(D246:D249)</f>
        <v>0</v>
      </c>
      <c r="E250" s="32">
        <f>SUM(E246:E249)</f>
        <v>0</v>
      </c>
      <c r="F250" s="32">
        <f>SUM(F246:F249)</f>
        <v>0</v>
      </c>
      <c r="G250" s="32">
        <f>SUM(G246:G249)</f>
        <v>0</v>
      </c>
      <c r="H250" s="32" t="s">
        <v>62</v>
      </c>
    </row>
    <row r="251" spans="2:8" ht="15.6" x14ac:dyDescent="0.3">
      <c r="B251" s="609"/>
      <c r="C251" s="155" t="s">
        <v>465</v>
      </c>
      <c r="D251" s="156">
        <v>4</v>
      </c>
      <c r="E251" s="8">
        <v>4</v>
      </c>
      <c r="F251" s="22">
        <v>4</v>
      </c>
      <c r="G251" s="22">
        <v>4</v>
      </c>
      <c r="H251" s="22">
        <v>4</v>
      </c>
    </row>
    <row r="252" spans="2:8" ht="16.2" thickBot="1" x14ac:dyDescent="0.35">
      <c r="B252" s="609"/>
      <c r="C252" s="157" t="s">
        <v>466</v>
      </c>
      <c r="D252" s="165">
        <f>D250/D251</f>
        <v>0</v>
      </c>
      <c r="E252" s="166">
        <f t="shared" ref="E252:G252" si="22">E250/E251</f>
        <v>0</v>
      </c>
      <c r="F252" s="166">
        <f t="shared" si="22"/>
        <v>0</v>
      </c>
      <c r="G252" s="166">
        <f t="shared" si="22"/>
        <v>0</v>
      </c>
      <c r="H252" s="166" t="s">
        <v>62</v>
      </c>
    </row>
    <row r="253" spans="2:8" ht="18" x14ac:dyDescent="0.35">
      <c r="B253" s="609"/>
      <c r="C253" s="159" t="s">
        <v>467</v>
      </c>
      <c r="D253" s="611">
        <f>SUM(D252:H252)</f>
        <v>0</v>
      </c>
      <c r="E253" s="612"/>
      <c r="F253" s="612"/>
      <c r="G253" s="612"/>
      <c r="H253" s="613"/>
    </row>
    <row r="254" spans="2:8" ht="18.600000000000001" thickBot="1" x14ac:dyDescent="0.4">
      <c r="B254" s="610"/>
      <c r="C254" s="160" t="s">
        <v>468</v>
      </c>
      <c r="D254" s="617">
        <f>D253/COUNT(D252:H252)</f>
        <v>0</v>
      </c>
      <c r="E254" s="618"/>
      <c r="F254" s="618"/>
      <c r="G254" s="618"/>
      <c r="H254" s="619"/>
    </row>
    <row r="255" spans="2:8" ht="17.25" customHeight="1" thickBot="1" x14ac:dyDescent="0.4">
      <c r="B255" s="182"/>
      <c r="C255" s="183"/>
      <c r="D255" s="148"/>
      <c r="E255" s="148"/>
      <c r="F255" s="148"/>
      <c r="G255" s="148"/>
      <c r="H255" s="148"/>
    </row>
    <row r="256" spans="2:8" ht="16.2" thickBot="1" x14ac:dyDescent="0.35">
      <c r="B256" s="605" t="s">
        <v>557</v>
      </c>
      <c r="C256" s="606"/>
      <c r="D256" s="606"/>
      <c r="E256" s="606"/>
      <c r="F256" s="606"/>
      <c r="G256" s="606"/>
      <c r="H256" s="607"/>
    </row>
    <row r="257" spans="2:8" ht="47.4" thickBot="1" x14ac:dyDescent="0.35">
      <c r="B257" s="149"/>
      <c r="C257" s="149" t="s">
        <v>457</v>
      </c>
      <c r="D257" s="10" t="s">
        <v>458</v>
      </c>
      <c r="E257" s="10" t="s">
        <v>459</v>
      </c>
      <c r="F257" s="167" t="s">
        <v>460</v>
      </c>
      <c r="G257" s="10" t="s">
        <v>461</v>
      </c>
      <c r="H257" s="10" t="s">
        <v>462</v>
      </c>
    </row>
    <row r="258" spans="2:8" ht="15.6" x14ac:dyDescent="0.3">
      <c r="B258" s="608"/>
      <c r="C258" s="171" t="s">
        <v>82</v>
      </c>
      <c r="D258" s="84">
        <v>0</v>
      </c>
      <c r="E258" s="84">
        <v>0</v>
      </c>
      <c r="F258" s="84">
        <v>0</v>
      </c>
      <c r="G258" s="219">
        <v>0</v>
      </c>
      <c r="H258" s="351" t="s">
        <v>62</v>
      </c>
    </row>
    <row r="259" spans="2:8" ht="16.2" thickBot="1" x14ac:dyDescent="0.35">
      <c r="B259" s="609"/>
      <c r="C259" s="172" t="s">
        <v>81</v>
      </c>
      <c r="D259" s="84">
        <v>0</v>
      </c>
      <c r="E259" s="84">
        <v>0</v>
      </c>
      <c r="F259" s="84">
        <v>0</v>
      </c>
      <c r="G259" s="219">
        <v>0</v>
      </c>
      <c r="H259" s="350" t="s">
        <v>62</v>
      </c>
    </row>
    <row r="260" spans="2:8" ht="15.6" x14ac:dyDescent="0.3">
      <c r="B260" s="609"/>
      <c r="C260" s="153" t="s">
        <v>464</v>
      </c>
      <c r="D260" s="32">
        <f>SUM(D258:D259)</f>
        <v>0</v>
      </c>
      <c r="E260" s="32">
        <f>SUM(E258:E259)</f>
        <v>0</v>
      </c>
      <c r="F260" s="32">
        <f>SUM(F258:F259)</f>
        <v>0</v>
      </c>
      <c r="G260" s="32">
        <f>SUM(G258:G259)</f>
        <v>0</v>
      </c>
      <c r="H260" s="32" t="s">
        <v>62</v>
      </c>
    </row>
    <row r="261" spans="2:8" ht="15.6" x14ac:dyDescent="0.3">
      <c r="B261" s="609"/>
      <c r="C261" s="155" t="s">
        <v>465</v>
      </c>
      <c r="D261" s="156">
        <v>2</v>
      </c>
      <c r="E261" s="8">
        <v>2</v>
      </c>
      <c r="F261" s="22">
        <v>2</v>
      </c>
      <c r="G261" s="22">
        <v>2</v>
      </c>
      <c r="H261" s="22">
        <v>2</v>
      </c>
    </row>
    <row r="262" spans="2:8" ht="16.2" thickBot="1" x14ac:dyDescent="0.35">
      <c r="B262" s="609"/>
      <c r="C262" s="157" t="s">
        <v>466</v>
      </c>
      <c r="D262" s="165">
        <f>D260/D261</f>
        <v>0</v>
      </c>
      <c r="E262" s="166">
        <f t="shared" ref="E262:G262" si="23">E260/E261</f>
        <v>0</v>
      </c>
      <c r="F262" s="166">
        <f t="shared" si="23"/>
        <v>0</v>
      </c>
      <c r="G262" s="166">
        <f t="shared" si="23"/>
        <v>0</v>
      </c>
      <c r="H262" s="166" t="s">
        <v>62</v>
      </c>
    </row>
    <row r="263" spans="2:8" ht="18" x14ac:dyDescent="0.35">
      <c r="B263" s="609"/>
      <c r="C263" s="159" t="s">
        <v>467</v>
      </c>
      <c r="D263" s="611">
        <f>SUM(D262:H262)</f>
        <v>0</v>
      </c>
      <c r="E263" s="612"/>
      <c r="F263" s="612"/>
      <c r="G263" s="612"/>
      <c r="H263" s="613"/>
    </row>
    <row r="264" spans="2:8" ht="18.600000000000001" thickBot="1" x14ac:dyDescent="0.4">
      <c r="B264" s="610"/>
      <c r="C264" s="160" t="s">
        <v>468</v>
      </c>
      <c r="D264" s="617">
        <f>D263/COUNT(D262:H262)</f>
        <v>0</v>
      </c>
      <c r="E264" s="618"/>
      <c r="F264" s="618"/>
      <c r="G264" s="618"/>
      <c r="H264" s="619"/>
    </row>
    <row r="265" spans="2:8" ht="15" thickBot="1" x14ac:dyDescent="0.35"/>
    <row r="266" spans="2:8" ht="16.2" thickBot="1" x14ac:dyDescent="0.35">
      <c r="B266" s="605" t="s">
        <v>507</v>
      </c>
      <c r="C266" s="606"/>
      <c r="D266" s="606"/>
      <c r="E266" s="606"/>
      <c r="F266" s="606"/>
      <c r="G266" s="606"/>
      <c r="H266" s="607"/>
    </row>
    <row r="267" spans="2:8" ht="47.4" thickBot="1" x14ac:dyDescent="0.35">
      <c r="B267" s="149"/>
      <c r="C267" s="149" t="s">
        <v>457</v>
      </c>
      <c r="D267" s="10" t="s">
        <v>458</v>
      </c>
      <c r="E267" s="10" t="s">
        <v>459</v>
      </c>
      <c r="F267" s="10" t="s">
        <v>460</v>
      </c>
      <c r="G267" s="10" t="s">
        <v>461</v>
      </c>
      <c r="H267" s="169" t="s">
        <v>462</v>
      </c>
    </row>
    <row r="268" spans="2:8" ht="15.6" x14ac:dyDescent="0.3">
      <c r="B268" s="608"/>
      <c r="C268" s="168" t="s">
        <v>78</v>
      </c>
      <c r="D268" s="210">
        <v>1</v>
      </c>
      <c r="E268" s="219">
        <v>1</v>
      </c>
      <c r="F268" s="219">
        <v>1</v>
      </c>
      <c r="G268" s="219">
        <v>1</v>
      </c>
      <c r="H268" s="355">
        <v>1</v>
      </c>
    </row>
    <row r="269" spans="2:8" ht="15.6" x14ac:dyDescent="0.3">
      <c r="B269" s="609"/>
      <c r="C269" s="164" t="s">
        <v>80</v>
      </c>
      <c r="D269" s="210">
        <v>1</v>
      </c>
      <c r="E269" s="219">
        <v>1</v>
      </c>
      <c r="F269" s="219">
        <v>1</v>
      </c>
      <c r="G269" s="219">
        <v>1</v>
      </c>
      <c r="H269" s="199">
        <v>1</v>
      </c>
    </row>
    <row r="270" spans="2:8" ht="16.2" thickBot="1" x14ac:dyDescent="0.35">
      <c r="B270" s="609"/>
      <c r="C270" s="164" t="s">
        <v>323</v>
      </c>
      <c r="D270" s="210">
        <v>1</v>
      </c>
      <c r="E270" s="219">
        <v>1</v>
      </c>
      <c r="F270" s="219">
        <v>1</v>
      </c>
      <c r="G270" s="219">
        <v>1</v>
      </c>
      <c r="H270" s="207">
        <v>1</v>
      </c>
    </row>
    <row r="271" spans="2:8" ht="15.6" x14ac:dyDescent="0.3">
      <c r="B271" s="609"/>
      <c r="C271" s="153" t="s">
        <v>464</v>
      </c>
      <c r="D271" s="32">
        <f>SUM(D268:D270)</f>
        <v>3</v>
      </c>
      <c r="E271" s="32">
        <f>SUM(E268:E270)</f>
        <v>3</v>
      </c>
      <c r="F271" s="32">
        <f>SUM(F268:F270)</f>
        <v>3</v>
      </c>
      <c r="G271" s="32">
        <f>SUM(G268:G270)</f>
        <v>3</v>
      </c>
      <c r="H271" s="32">
        <f>SUM(H268:H270)</f>
        <v>3</v>
      </c>
    </row>
    <row r="272" spans="2:8" ht="15.6" x14ac:dyDescent="0.3">
      <c r="B272" s="609"/>
      <c r="C272" s="155" t="s">
        <v>465</v>
      </c>
      <c r="D272" s="156">
        <v>3</v>
      </c>
      <c r="E272" s="8">
        <v>3</v>
      </c>
      <c r="F272" s="22">
        <v>3</v>
      </c>
      <c r="G272" s="22">
        <v>3</v>
      </c>
      <c r="H272" s="22">
        <v>3</v>
      </c>
    </row>
    <row r="273" spans="2:8" ht="16.2" thickBot="1" x14ac:dyDescent="0.35">
      <c r="B273" s="609"/>
      <c r="C273" s="157" t="s">
        <v>466</v>
      </c>
      <c r="D273" s="165">
        <f>D271/D272</f>
        <v>1</v>
      </c>
      <c r="E273" s="166">
        <f t="shared" ref="E273:H273" si="24">E271/E272</f>
        <v>1</v>
      </c>
      <c r="F273" s="166">
        <f t="shared" si="24"/>
        <v>1</v>
      </c>
      <c r="G273" s="166">
        <f t="shared" si="24"/>
        <v>1</v>
      </c>
      <c r="H273" s="166">
        <f t="shared" si="24"/>
        <v>1</v>
      </c>
    </row>
    <row r="274" spans="2:8" ht="18" x14ac:dyDescent="0.35">
      <c r="B274" s="609"/>
      <c r="C274" s="159" t="s">
        <v>467</v>
      </c>
      <c r="D274" s="611">
        <f>SUM(D273:H273)</f>
        <v>5</v>
      </c>
      <c r="E274" s="612"/>
      <c r="F274" s="612"/>
      <c r="G274" s="612"/>
      <c r="H274" s="613"/>
    </row>
    <row r="275" spans="2:8" ht="18.600000000000001" thickBot="1" x14ac:dyDescent="0.4">
      <c r="B275" s="610"/>
      <c r="C275" s="160" t="s">
        <v>468</v>
      </c>
      <c r="D275" s="617">
        <f>D274/COUNT(D273:H273)</f>
        <v>1</v>
      </c>
      <c r="E275" s="618"/>
      <c r="F275" s="618"/>
      <c r="G275" s="618"/>
      <c r="H275" s="619"/>
    </row>
    <row r="276" spans="2:8" ht="15" thickBot="1" x14ac:dyDescent="0.35"/>
    <row r="277" spans="2:8" ht="16.2" thickBot="1" x14ac:dyDescent="0.35">
      <c r="B277" s="605" t="s">
        <v>487</v>
      </c>
      <c r="C277" s="606"/>
      <c r="D277" s="606"/>
      <c r="E277" s="606"/>
      <c r="F277" s="606"/>
      <c r="G277" s="606"/>
      <c r="H277" s="607"/>
    </row>
    <row r="278" spans="2:8" ht="47.4" thickBot="1" x14ac:dyDescent="0.35">
      <c r="B278" s="149"/>
      <c r="C278" s="149" t="s">
        <v>457</v>
      </c>
      <c r="D278" s="10" t="s">
        <v>458</v>
      </c>
      <c r="E278" s="10" t="s">
        <v>459</v>
      </c>
      <c r="F278" s="10" t="s">
        <v>460</v>
      </c>
      <c r="G278" s="10" t="s">
        <v>461</v>
      </c>
      <c r="H278" s="169" t="s">
        <v>462</v>
      </c>
    </row>
    <row r="279" spans="2:8" ht="15.6" x14ac:dyDescent="0.3">
      <c r="B279" s="608"/>
      <c r="C279" s="168" t="s">
        <v>319</v>
      </c>
      <c r="D279" s="24">
        <v>1</v>
      </c>
      <c r="E279" s="25">
        <v>1</v>
      </c>
      <c r="F279" s="25">
        <v>1</v>
      </c>
      <c r="G279" s="25">
        <v>1</v>
      </c>
      <c r="H279" s="357">
        <v>1</v>
      </c>
    </row>
    <row r="280" spans="2:8" ht="15.6" x14ac:dyDescent="0.3">
      <c r="B280" s="609"/>
      <c r="C280" s="164" t="s">
        <v>80</v>
      </c>
      <c r="D280" s="24">
        <v>1</v>
      </c>
      <c r="E280" s="25">
        <v>1</v>
      </c>
      <c r="F280" s="25">
        <v>1</v>
      </c>
      <c r="G280" s="25">
        <v>1</v>
      </c>
      <c r="H280" s="358" t="s">
        <v>62</v>
      </c>
    </row>
    <row r="281" spans="2:8" ht="15.6" x14ac:dyDescent="0.3">
      <c r="B281" s="609"/>
      <c r="C281" s="164" t="s">
        <v>312</v>
      </c>
      <c r="D281" s="24">
        <v>1</v>
      </c>
      <c r="E281" s="25">
        <v>1</v>
      </c>
      <c r="F281" s="25">
        <v>1</v>
      </c>
      <c r="G281" s="25">
        <v>1</v>
      </c>
      <c r="H281" s="358" t="s">
        <v>62</v>
      </c>
    </row>
    <row r="282" spans="2:8" ht="16.2" thickBot="1" x14ac:dyDescent="0.35">
      <c r="B282" s="609"/>
      <c r="C282" s="164" t="s">
        <v>81</v>
      </c>
      <c r="D282" s="24">
        <v>1</v>
      </c>
      <c r="E282" s="25">
        <v>1</v>
      </c>
      <c r="F282" s="25">
        <v>1</v>
      </c>
      <c r="G282" s="25">
        <v>1</v>
      </c>
      <c r="H282" s="356" t="s">
        <v>62</v>
      </c>
    </row>
    <row r="283" spans="2:8" ht="15.6" x14ac:dyDescent="0.3">
      <c r="B283" s="609"/>
      <c r="C283" s="153" t="s">
        <v>464</v>
      </c>
      <c r="D283" s="32">
        <f>SUM(D279:D282)</f>
        <v>4</v>
      </c>
      <c r="E283" s="32">
        <f>SUM(E279:E282)</f>
        <v>4</v>
      </c>
      <c r="F283" s="32">
        <f>SUM(F279:F282)</f>
        <v>4</v>
      </c>
      <c r="G283" s="32">
        <f>SUM(G279:G282)</f>
        <v>4</v>
      </c>
      <c r="H283" s="32">
        <f>SUM(H279:H282)</f>
        <v>1</v>
      </c>
    </row>
    <row r="284" spans="2:8" ht="15.6" x14ac:dyDescent="0.3">
      <c r="B284" s="609"/>
      <c r="C284" s="155" t="s">
        <v>465</v>
      </c>
      <c r="D284" s="156">
        <v>4</v>
      </c>
      <c r="E284" s="8">
        <v>4</v>
      </c>
      <c r="F284" s="22">
        <v>4</v>
      </c>
      <c r="G284" s="22">
        <v>4</v>
      </c>
      <c r="H284" s="22">
        <v>4</v>
      </c>
    </row>
    <row r="285" spans="2:8" ht="16.2" thickBot="1" x14ac:dyDescent="0.35">
      <c r="B285" s="609"/>
      <c r="C285" s="157" t="s">
        <v>466</v>
      </c>
      <c r="D285" s="165">
        <f>D283/D284</f>
        <v>1</v>
      </c>
      <c r="E285" s="166">
        <f t="shared" ref="E285:G285" si="25">E283/E284</f>
        <v>1</v>
      </c>
      <c r="F285" s="166">
        <f t="shared" si="25"/>
        <v>1</v>
      </c>
      <c r="G285" s="166">
        <f t="shared" si="25"/>
        <v>1</v>
      </c>
      <c r="H285" s="166">
        <f>H283/1</f>
        <v>1</v>
      </c>
    </row>
    <row r="286" spans="2:8" ht="18" x14ac:dyDescent="0.35">
      <c r="B286" s="609"/>
      <c r="C286" s="159" t="s">
        <v>467</v>
      </c>
      <c r="D286" s="611">
        <f>SUM(D285:H285)</f>
        <v>5</v>
      </c>
      <c r="E286" s="612"/>
      <c r="F286" s="612"/>
      <c r="G286" s="612"/>
      <c r="H286" s="613"/>
    </row>
    <row r="287" spans="2:8" ht="18.600000000000001" thickBot="1" x14ac:dyDescent="0.4">
      <c r="B287" s="610"/>
      <c r="C287" s="160" t="s">
        <v>468</v>
      </c>
      <c r="D287" s="617">
        <f>D286/COUNT(D285:H285)</f>
        <v>1</v>
      </c>
      <c r="E287" s="618"/>
      <c r="F287" s="618"/>
      <c r="G287" s="618"/>
      <c r="H287" s="619"/>
    </row>
    <row r="288" spans="2:8" ht="15" thickBot="1" x14ac:dyDescent="0.35"/>
    <row r="289" spans="2:8" ht="16.2" thickBot="1" x14ac:dyDescent="0.35">
      <c r="B289" s="605" t="s">
        <v>488</v>
      </c>
      <c r="C289" s="606"/>
      <c r="D289" s="606"/>
      <c r="E289" s="606"/>
      <c r="F289" s="606"/>
      <c r="G289" s="606"/>
      <c r="H289" s="607"/>
    </row>
    <row r="290" spans="2:8" ht="47.4" thickBot="1" x14ac:dyDescent="0.35">
      <c r="B290" s="149"/>
      <c r="C290" s="149" t="s">
        <v>457</v>
      </c>
      <c r="D290" s="10" t="s">
        <v>458</v>
      </c>
      <c r="E290" s="10" t="s">
        <v>459</v>
      </c>
      <c r="F290" s="10" t="s">
        <v>460</v>
      </c>
      <c r="G290" s="10" t="s">
        <v>461</v>
      </c>
      <c r="H290" s="169" t="s">
        <v>462</v>
      </c>
    </row>
    <row r="291" spans="2:8" ht="16.2" thickBot="1" x14ac:dyDescent="0.35">
      <c r="B291" s="608"/>
      <c r="C291" s="173" t="s">
        <v>79</v>
      </c>
      <c r="D291" s="282">
        <v>1</v>
      </c>
      <c r="E291" s="283">
        <v>1</v>
      </c>
      <c r="F291" s="283">
        <v>1</v>
      </c>
      <c r="G291" s="283">
        <v>1</v>
      </c>
      <c r="H291" s="284">
        <v>1</v>
      </c>
    </row>
    <row r="292" spans="2:8" ht="15.6" x14ac:dyDescent="0.3">
      <c r="B292" s="609"/>
      <c r="C292" s="153" t="s">
        <v>464</v>
      </c>
      <c r="D292" s="32">
        <f>SUM(D291:D291)</f>
        <v>1</v>
      </c>
      <c r="E292" s="32">
        <f>SUM(E291:E291)</f>
        <v>1</v>
      </c>
      <c r="F292" s="32">
        <f>SUM(F291:F291)</f>
        <v>1</v>
      </c>
      <c r="G292" s="32">
        <f>SUM(G291:G291)</f>
        <v>1</v>
      </c>
      <c r="H292" s="32">
        <f>SUM(H291:H291)</f>
        <v>1</v>
      </c>
    </row>
    <row r="293" spans="2:8" ht="15.6" x14ac:dyDescent="0.3">
      <c r="B293" s="609"/>
      <c r="C293" s="155" t="s">
        <v>465</v>
      </c>
      <c r="D293" s="156">
        <v>1</v>
      </c>
      <c r="E293" s="8">
        <v>1</v>
      </c>
      <c r="F293" s="22">
        <v>1</v>
      </c>
      <c r="G293" s="22">
        <v>1</v>
      </c>
      <c r="H293" s="22">
        <v>1</v>
      </c>
    </row>
    <row r="294" spans="2:8" ht="16.2" thickBot="1" x14ac:dyDescent="0.35">
      <c r="B294" s="609"/>
      <c r="C294" s="157" t="s">
        <v>466</v>
      </c>
      <c r="D294" s="165">
        <f>D292/D293</f>
        <v>1</v>
      </c>
      <c r="E294" s="166">
        <f t="shared" ref="E294:H294" si="26">E292/E293</f>
        <v>1</v>
      </c>
      <c r="F294" s="166">
        <f t="shared" si="26"/>
        <v>1</v>
      </c>
      <c r="G294" s="166">
        <f t="shared" si="26"/>
        <v>1</v>
      </c>
      <c r="H294" s="166">
        <f t="shared" si="26"/>
        <v>1</v>
      </c>
    </row>
    <row r="295" spans="2:8" ht="18" x14ac:dyDescent="0.35">
      <c r="B295" s="609"/>
      <c r="C295" s="159" t="s">
        <v>467</v>
      </c>
      <c r="D295" s="611">
        <f>SUM(D294:H294)</f>
        <v>5</v>
      </c>
      <c r="E295" s="612"/>
      <c r="F295" s="612"/>
      <c r="G295" s="612"/>
      <c r="H295" s="613"/>
    </row>
    <row r="296" spans="2:8" ht="18.600000000000001" thickBot="1" x14ac:dyDescent="0.4">
      <c r="B296" s="610"/>
      <c r="C296" s="160" t="s">
        <v>468</v>
      </c>
      <c r="D296" s="617">
        <f>D295/COUNT(D294:H294)</f>
        <v>1</v>
      </c>
      <c r="E296" s="618"/>
      <c r="F296" s="618"/>
      <c r="G296" s="618"/>
      <c r="H296" s="619"/>
    </row>
    <row r="297" spans="2:8" ht="15" thickBot="1" x14ac:dyDescent="0.35"/>
    <row r="298" spans="2:8" ht="16.2" thickBot="1" x14ac:dyDescent="0.35">
      <c r="B298" s="605" t="s">
        <v>489</v>
      </c>
      <c r="C298" s="606"/>
      <c r="D298" s="606"/>
      <c r="E298" s="606"/>
      <c r="F298" s="606"/>
      <c r="G298" s="606"/>
      <c r="H298" s="607"/>
    </row>
    <row r="299" spans="2:8" ht="47.4" thickBot="1" x14ac:dyDescent="0.35">
      <c r="B299" s="149"/>
      <c r="C299" s="149" t="s">
        <v>457</v>
      </c>
      <c r="D299" s="10" t="s">
        <v>458</v>
      </c>
      <c r="E299" s="10" t="s">
        <v>459</v>
      </c>
      <c r="F299" s="170" t="s">
        <v>460</v>
      </c>
      <c r="G299" s="10" t="s">
        <v>461</v>
      </c>
      <c r="H299" s="169" t="s">
        <v>462</v>
      </c>
    </row>
    <row r="300" spans="2:8" ht="16.2" thickBot="1" x14ac:dyDescent="0.35">
      <c r="B300" s="608"/>
      <c r="C300" s="173" t="s">
        <v>333</v>
      </c>
      <c r="D300" s="210">
        <v>1</v>
      </c>
      <c r="E300" s="219">
        <v>1</v>
      </c>
      <c r="F300" s="219">
        <v>1</v>
      </c>
      <c r="G300" s="219">
        <v>1</v>
      </c>
      <c r="H300" s="211">
        <v>1</v>
      </c>
    </row>
    <row r="301" spans="2:8" ht="15.6" x14ac:dyDescent="0.3">
      <c r="B301" s="609"/>
      <c r="C301" s="153" t="s">
        <v>464</v>
      </c>
      <c r="D301" s="32">
        <f>SUM(D300:D300)</f>
        <v>1</v>
      </c>
      <c r="E301" s="32">
        <f>SUM(E300:E300)</f>
        <v>1</v>
      </c>
      <c r="F301" s="32">
        <f>SUM(F300:F300)</f>
        <v>1</v>
      </c>
      <c r="G301" s="32">
        <f>SUM(G300:G300)</f>
        <v>1</v>
      </c>
      <c r="H301" s="32">
        <f>SUM(H300:H300)</f>
        <v>1</v>
      </c>
    </row>
    <row r="302" spans="2:8" ht="15.6" x14ac:dyDescent="0.3">
      <c r="B302" s="609"/>
      <c r="C302" s="155" t="s">
        <v>465</v>
      </c>
      <c r="D302" s="156">
        <v>1</v>
      </c>
      <c r="E302" s="8">
        <v>1</v>
      </c>
      <c r="F302" s="22">
        <v>1</v>
      </c>
      <c r="G302" s="22">
        <v>1</v>
      </c>
      <c r="H302" s="22">
        <v>1</v>
      </c>
    </row>
    <row r="303" spans="2:8" ht="16.2" thickBot="1" x14ac:dyDescent="0.35">
      <c r="B303" s="609"/>
      <c r="C303" s="157" t="s">
        <v>466</v>
      </c>
      <c r="D303" s="165">
        <f>D301/D302</f>
        <v>1</v>
      </c>
      <c r="E303" s="166">
        <f t="shared" ref="E303:H303" si="27">E301/E302</f>
        <v>1</v>
      </c>
      <c r="F303" s="166">
        <f t="shared" si="27"/>
        <v>1</v>
      </c>
      <c r="G303" s="166">
        <f t="shared" si="27"/>
        <v>1</v>
      </c>
      <c r="H303" s="166">
        <f t="shared" si="27"/>
        <v>1</v>
      </c>
    </row>
    <row r="304" spans="2:8" ht="18" x14ac:dyDescent="0.35">
      <c r="B304" s="609"/>
      <c r="C304" s="159" t="s">
        <v>467</v>
      </c>
      <c r="D304" s="611">
        <f>SUM(D303:H303)</f>
        <v>5</v>
      </c>
      <c r="E304" s="612"/>
      <c r="F304" s="612"/>
      <c r="G304" s="612"/>
      <c r="H304" s="613"/>
    </row>
    <row r="305" spans="2:8" ht="18.600000000000001" thickBot="1" x14ac:dyDescent="0.4">
      <c r="B305" s="610"/>
      <c r="C305" s="160" t="s">
        <v>468</v>
      </c>
      <c r="D305" s="617">
        <f>D304/COUNT(D303:H303)</f>
        <v>1</v>
      </c>
      <c r="E305" s="618"/>
      <c r="F305" s="618"/>
      <c r="G305" s="618"/>
      <c r="H305" s="619"/>
    </row>
    <row r="306" spans="2:8" ht="15" thickBot="1" x14ac:dyDescent="0.35"/>
    <row r="307" spans="2:8" ht="16.2" thickBot="1" x14ac:dyDescent="0.35">
      <c r="B307" s="605" t="s">
        <v>508</v>
      </c>
      <c r="C307" s="606"/>
      <c r="D307" s="606"/>
      <c r="E307" s="606"/>
      <c r="F307" s="606"/>
      <c r="G307" s="606"/>
      <c r="H307" s="607"/>
    </row>
    <row r="308" spans="2:8" ht="47.4" thickBot="1" x14ac:dyDescent="0.35">
      <c r="B308" s="149"/>
      <c r="C308" s="149" t="s">
        <v>457</v>
      </c>
      <c r="D308" s="10" t="s">
        <v>458</v>
      </c>
      <c r="E308" s="167" t="s">
        <v>459</v>
      </c>
      <c r="F308" s="10" t="s">
        <v>460</v>
      </c>
      <c r="G308" s="10" t="s">
        <v>461</v>
      </c>
      <c r="H308" s="169" t="s">
        <v>462</v>
      </c>
    </row>
    <row r="309" spans="2:8" ht="16.2" thickBot="1" x14ac:dyDescent="0.35">
      <c r="B309" s="608"/>
      <c r="C309" s="173" t="s">
        <v>80</v>
      </c>
      <c r="D309" s="84">
        <v>0</v>
      </c>
      <c r="E309" s="84">
        <v>0</v>
      </c>
      <c r="F309" s="84">
        <v>0</v>
      </c>
      <c r="G309" s="84">
        <v>0</v>
      </c>
      <c r="H309" s="26" t="s">
        <v>62</v>
      </c>
    </row>
    <row r="310" spans="2:8" ht="15.6" x14ac:dyDescent="0.3">
      <c r="B310" s="609"/>
      <c r="C310" s="153" t="s">
        <v>464</v>
      </c>
      <c r="D310" s="32">
        <f>SUM(D309:D309)</f>
        <v>0</v>
      </c>
      <c r="E310" s="32">
        <f>SUM(E309:E309)</f>
        <v>0</v>
      </c>
      <c r="F310" s="32">
        <f>SUM(F309:F309)</f>
        <v>0</v>
      </c>
      <c r="G310" s="32">
        <f>SUM(G309:G309)</f>
        <v>0</v>
      </c>
      <c r="H310" s="32" t="s">
        <v>62</v>
      </c>
    </row>
    <row r="311" spans="2:8" ht="15.6" x14ac:dyDescent="0.3">
      <c r="B311" s="609"/>
      <c r="C311" s="155" t="s">
        <v>465</v>
      </c>
      <c r="D311" s="156">
        <v>1</v>
      </c>
      <c r="E311" s="8">
        <v>1</v>
      </c>
      <c r="F311" s="22">
        <v>1</v>
      </c>
      <c r="G311" s="22">
        <v>1</v>
      </c>
      <c r="H311" s="22">
        <v>1</v>
      </c>
    </row>
    <row r="312" spans="2:8" ht="16.2" thickBot="1" x14ac:dyDescent="0.35">
      <c r="B312" s="609"/>
      <c r="C312" s="157" t="s">
        <v>466</v>
      </c>
      <c r="D312" s="165">
        <f>D310/D311</f>
        <v>0</v>
      </c>
      <c r="E312" s="166">
        <f t="shared" ref="E312:G312" si="28">E310/E311</f>
        <v>0</v>
      </c>
      <c r="F312" s="166">
        <f t="shared" si="28"/>
        <v>0</v>
      </c>
      <c r="G312" s="166">
        <f t="shared" si="28"/>
        <v>0</v>
      </c>
      <c r="H312" s="166" t="s">
        <v>62</v>
      </c>
    </row>
    <row r="313" spans="2:8" ht="18" x14ac:dyDescent="0.35">
      <c r="B313" s="609"/>
      <c r="C313" s="159" t="s">
        <v>467</v>
      </c>
      <c r="D313" s="611">
        <f>SUM(D312:H312)</f>
        <v>0</v>
      </c>
      <c r="E313" s="612"/>
      <c r="F313" s="612"/>
      <c r="G313" s="612"/>
      <c r="H313" s="613"/>
    </row>
    <row r="314" spans="2:8" ht="18.600000000000001" thickBot="1" x14ac:dyDescent="0.4">
      <c r="B314" s="610"/>
      <c r="C314" s="160" t="s">
        <v>468</v>
      </c>
      <c r="D314" s="617">
        <f>D313/COUNT(D312:H312)</f>
        <v>0</v>
      </c>
      <c r="E314" s="618"/>
      <c r="F314" s="618"/>
      <c r="G314" s="618"/>
      <c r="H314" s="619"/>
    </row>
    <row r="315" spans="2:8" ht="15" thickBot="1" x14ac:dyDescent="0.35"/>
    <row r="316" spans="2:8" ht="16.2" thickBot="1" x14ac:dyDescent="0.35">
      <c r="B316" s="605" t="s">
        <v>490</v>
      </c>
      <c r="C316" s="606"/>
      <c r="D316" s="606"/>
      <c r="E316" s="606"/>
      <c r="F316" s="606"/>
      <c r="G316" s="606"/>
      <c r="H316" s="607"/>
    </row>
    <row r="317" spans="2:8" ht="47.4" thickBot="1" x14ac:dyDescent="0.35">
      <c r="B317" s="149"/>
      <c r="C317" s="149" t="s">
        <v>457</v>
      </c>
      <c r="D317" s="10" t="s">
        <v>458</v>
      </c>
      <c r="E317" s="10" t="s">
        <v>459</v>
      </c>
      <c r="F317" s="170" t="s">
        <v>460</v>
      </c>
      <c r="G317" s="10" t="s">
        <v>461</v>
      </c>
      <c r="H317" s="169" t="s">
        <v>462</v>
      </c>
    </row>
    <row r="318" spans="2:8" ht="15.6" x14ac:dyDescent="0.3">
      <c r="B318" s="608"/>
      <c r="C318" s="168" t="s">
        <v>78</v>
      </c>
      <c r="D318" s="210">
        <v>1</v>
      </c>
      <c r="E318" s="219">
        <v>1</v>
      </c>
      <c r="F318" s="219">
        <v>1</v>
      </c>
      <c r="G318" s="219">
        <v>1</v>
      </c>
      <c r="H318" s="351" t="s">
        <v>62</v>
      </c>
    </row>
    <row r="319" spans="2:8" ht="16.2" thickBot="1" x14ac:dyDescent="0.35">
      <c r="B319" s="609"/>
      <c r="C319" s="164" t="s">
        <v>91</v>
      </c>
      <c r="D319" s="210">
        <v>1</v>
      </c>
      <c r="E319" s="219">
        <v>1</v>
      </c>
      <c r="F319" s="219">
        <v>1</v>
      </c>
      <c r="G319" s="219">
        <v>1</v>
      </c>
      <c r="H319" s="350" t="s">
        <v>62</v>
      </c>
    </row>
    <row r="320" spans="2:8" ht="15.6" x14ac:dyDescent="0.3">
      <c r="B320" s="609"/>
      <c r="C320" s="153" t="s">
        <v>464</v>
      </c>
      <c r="D320" s="32">
        <f>SUM(D318:D319)</f>
        <v>2</v>
      </c>
      <c r="E320" s="32">
        <f>SUM(E318:E319)</f>
        <v>2</v>
      </c>
      <c r="F320" s="32">
        <f>SUM(F318:F319)</f>
        <v>2</v>
      </c>
      <c r="G320" s="32">
        <f>SUM(G318:G319)</f>
        <v>2</v>
      </c>
      <c r="H320" s="32" t="s">
        <v>62</v>
      </c>
    </row>
    <row r="321" spans="2:8" ht="15.6" x14ac:dyDescent="0.3">
      <c r="B321" s="609"/>
      <c r="C321" s="155" t="s">
        <v>465</v>
      </c>
      <c r="D321" s="156">
        <v>2</v>
      </c>
      <c r="E321" s="8">
        <v>2</v>
      </c>
      <c r="F321" s="22">
        <v>2</v>
      </c>
      <c r="G321" s="22">
        <v>2</v>
      </c>
      <c r="H321" s="22">
        <v>2</v>
      </c>
    </row>
    <row r="322" spans="2:8" ht="16.2" thickBot="1" x14ac:dyDescent="0.35">
      <c r="B322" s="609"/>
      <c r="C322" s="157" t="s">
        <v>466</v>
      </c>
      <c r="D322" s="165">
        <f>D320/D321</f>
        <v>1</v>
      </c>
      <c r="E322" s="166">
        <f t="shared" ref="E322:G322" si="29">E320/E321</f>
        <v>1</v>
      </c>
      <c r="F322" s="166">
        <f t="shared" si="29"/>
        <v>1</v>
      </c>
      <c r="G322" s="166">
        <f t="shared" si="29"/>
        <v>1</v>
      </c>
      <c r="H322" s="166" t="s">
        <v>62</v>
      </c>
    </row>
    <row r="323" spans="2:8" ht="18" x14ac:dyDescent="0.35">
      <c r="B323" s="609"/>
      <c r="C323" s="159" t="s">
        <v>467</v>
      </c>
      <c r="D323" s="611">
        <f>SUM(D322:H322)</f>
        <v>4</v>
      </c>
      <c r="E323" s="612"/>
      <c r="F323" s="612"/>
      <c r="G323" s="612"/>
      <c r="H323" s="613"/>
    </row>
    <row r="324" spans="2:8" ht="18.600000000000001" thickBot="1" x14ac:dyDescent="0.4">
      <c r="B324" s="610"/>
      <c r="C324" s="160" t="s">
        <v>468</v>
      </c>
      <c r="D324" s="617">
        <f>D323/COUNT(D322:H322)</f>
        <v>1</v>
      </c>
      <c r="E324" s="618"/>
      <c r="F324" s="618"/>
      <c r="G324" s="618"/>
      <c r="H324" s="619"/>
    </row>
    <row r="325" spans="2:8" ht="18.600000000000001" thickBot="1" x14ac:dyDescent="0.4">
      <c r="B325" s="182"/>
      <c r="C325" s="183"/>
      <c r="D325" s="148"/>
      <c r="E325" s="148"/>
      <c r="F325" s="148"/>
      <c r="G325" s="148"/>
      <c r="H325" s="148"/>
    </row>
    <row r="326" spans="2:8" ht="16.2" thickBot="1" x14ac:dyDescent="0.35">
      <c r="B326" s="605" t="s">
        <v>554</v>
      </c>
      <c r="C326" s="606"/>
      <c r="D326" s="606"/>
      <c r="E326" s="606"/>
      <c r="F326" s="606"/>
      <c r="G326" s="606"/>
      <c r="H326" s="607"/>
    </row>
    <row r="327" spans="2:8" ht="47.4" thickBot="1" x14ac:dyDescent="0.35">
      <c r="B327" s="149"/>
      <c r="C327" s="149" t="s">
        <v>457</v>
      </c>
      <c r="D327" s="10" t="s">
        <v>458</v>
      </c>
      <c r="E327" s="10" t="s">
        <v>459</v>
      </c>
      <c r="F327" s="170" t="s">
        <v>460</v>
      </c>
      <c r="G327" s="10" t="s">
        <v>461</v>
      </c>
      <c r="H327" s="169" t="s">
        <v>462</v>
      </c>
    </row>
    <row r="328" spans="2:8" ht="16.2" thickBot="1" x14ac:dyDescent="0.35">
      <c r="B328" s="608"/>
      <c r="C328" s="168" t="s">
        <v>81</v>
      </c>
      <c r="D328" s="210">
        <v>0</v>
      </c>
      <c r="E328" s="219">
        <v>0</v>
      </c>
      <c r="F328" s="219">
        <v>0</v>
      </c>
      <c r="G328" s="219">
        <v>0</v>
      </c>
      <c r="H328" s="211" t="s">
        <v>62</v>
      </c>
    </row>
    <row r="329" spans="2:8" ht="15.6" x14ac:dyDescent="0.3">
      <c r="B329" s="609"/>
      <c r="C329" s="153" t="s">
        <v>464</v>
      </c>
      <c r="D329" s="32">
        <f>SUM(D328:D328)</f>
        <v>0</v>
      </c>
      <c r="E329" s="32">
        <f>SUM(E328:E328)</f>
        <v>0</v>
      </c>
      <c r="F329" s="32">
        <f>SUM(F328:F328)</f>
        <v>0</v>
      </c>
      <c r="G329" s="32">
        <f>SUM(G328:G328)</f>
        <v>0</v>
      </c>
      <c r="H329" s="32" t="s">
        <v>62</v>
      </c>
    </row>
    <row r="330" spans="2:8" ht="15.6" x14ac:dyDescent="0.3">
      <c r="B330" s="609"/>
      <c r="C330" s="155" t="s">
        <v>465</v>
      </c>
      <c r="D330" s="156">
        <v>1</v>
      </c>
      <c r="E330" s="156">
        <v>1</v>
      </c>
      <c r="F330" s="156">
        <v>1</v>
      </c>
      <c r="G330" s="156">
        <v>1</v>
      </c>
      <c r="H330" s="156">
        <v>1</v>
      </c>
    </row>
    <row r="331" spans="2:8" ht="16.2" thickBot="1" x14ac:dyDescent="0.35">
      <c r="B331" s="609"/>
      <c r="C331" s="157" t="s">
        <v>466</v>
      </c>
      <c r="D331" s="165">
        <f>D329/D330</f>
        <v>0</v>
      </c>
      <c r="E331" s="166">
        <f t="shared" ref="E331:G331" si="30">E329/E330</f>
        <v>0</v>
      </c>
      <c r="F331" s="166">
        <f t="shared" si="30"/>
        <v>0</v>
      </c>
      <c r="G331" s="166">
        <f t="shared" si="30"/>
        <v>0</v>
      </c>
      <c r="H331" s="166" t="s">
        <v>62</v>
      </c>
    </row>
    <row r="332" spans="2:8" ht="18" x14ac:dyDescent="0.35">
      <c r="B332" s="609"/>
      <c r="C332" s="159" t="s">
        <v>467</v>
      </c>
      <c r="D332" s="611">
        <f>SUM(D331:H331)</f>
        <v>0</v>
      </c>
      <c r="E332" s="612"/>
      <c r="F332" s="612"/>
      <c r="G332" s="612"/>
      <c r="H332" s="613"/>
    </row>
    <row r="333" spans="2:8" ht="18.600000000000001" thickBot="1" x14ac:dyDescent="0.4">
      <c r="B333" s="610"/>
      <c r="C333" s="160" t="s">
        <v>468</v>
      </c>
      <c r="D333" s="617">
        <f>D332/COUNT(D331:H331)</f>
        <v>0</v>
      </c>
      <c r="E333" s="618"/>
      <c r="F333" s="618"/>
      <c r="G333" s="618"/>
      <c r="H333" s="619"/>
    </row>
    <row r="334" spans="2:8" ht="18.600000000000001" thickBot="1" x14ac:dyDescent="0.4">
      <c r="B334" s="182"/>
      <c r="C334" s="183"/>
      <c r="D334" s="148"/>
      <c r="E334" s="148"/>
      <c r="F334" s="148"/>
      <c r="G334" s="148"/>
      <c r="H334" s="148"/>
    </row>
    <row r="335" spans="2:8" ht="16.2" thickBot="1" x14ac:dyDescent="0.35">
      <c r="B335" s="605" t="s">
        <v>558</v>
      </c>
      <c r="C335" s="606"/>
      <c r="D335" s="606"/>
      <c r="E335" s="606"/>
      <c r="F335" s="606"/>
      <c r="G335" s="606"/>
      <c r="H335" s="607"/>
    </row>
    <row r="336" spans="2:8" ht="47.4" thickBot="1" x14ac:dyDescent="0.35">
      <c r="B336" s="149"/>
      <c r="C336" s="149" t="s">
        <v>457</v>
      </c>
      <c r="D336" s="10" t="s">
        <v>458</v>
      </c>
      <c r="E336" s="10" t="s">
        <v>459</v>
      </c>
      <c r="F336" s="170" t="s">
        <v>460</v>
      </c>
      <c r="G336" s="10" t="s">
        <v>461</v>
      </c>
      <c r="H336" s="169" t="s">
        <v>462</v>
      </c>
    </row>
    <row r="337" spans="2:8" ht="15.6" x14ac:dyDescent="0.3">
      <c r="B337" s="608"/>
      <c r="C337" s="168" t="s">
        <v>280</v>
      </c>
      <c r="D337" s="84">
        <v>1</v>
      </c>
      <c r="E337" s="84">
        <v>0</v>
      </c>
      <c r="F337" s="84">
        <v>1</v>
      </c>
      <c r="G337" s="84">
        <v>1</v>
      </c>
      <c r="H337" s="353" t="s">
        <v>62</v>
      </c>
    </row>
    <row r="338" spans="2:8" ht="16.2" thickBot="1" x14ac:dyDescent="0.35">
      <c r="B338" s="609"/>
      <c r="C338" s="352" t="s">
        <v>333</v>
      </c>
      <c r="D338" s="84">
        <v>0</v>
      </c>
      <c r="E338" s="84">
        <v>0</v>
      </c>
      <c r="F338" s="84">
        <v>0</v>
      </c>
      <c r="G338" s="84">
        <v>0</v>
      </c>
      <c r="H338" s="350" t="s">
        <v>62</v>
      </c>
    </row>
    <row r="339" spans="2:8" ht="15.6" x14ac:dyDescent="0.3">
      <c r="B339" s="609"/>
      <c r="C339" s="153" t="s">
        <v>464</v>
      </c>
      <c r="D339" s="32">
        <f>SUM(D337:D338)</f>
        <v>1</v>
      </c>
      <c r="E339" s="32">
        <f t="shared" ref="E339:G339" si="31">SUM(E337:E338)</f>
        <v>0</v>
      </c>
      <c r="F339" s="32">
        <f t="shared" si="31"/>
        <v>1</v>
      </c>
      <c r="G339" s="32">
        <f t="shared" si="31"/>
        <v>1</v>
      </c>
      <c r="H339" s="32" t="s">
        <v>62</v>
      </c>
    </row>
    <row r="340" spans="2:8" ht="15.6" x14ac:dyDescent="0.3">
      <c r="B340" s="609"/>
      <c r="C340" s="155" t="s">
        <v>465</v>
      </c>
      <c r="D340" s="156">
        <v>2</v>
      </c>
      <c r="E340" s="156">
        <v>2</v>
      </c>
      <c r="F340" s="156">
        <v>2</v>
      </c>
      <c r="G340" s="156">
        <v>2</v>
      </c>
      <c r="H340" s="156">
        <v>2</v>
      </c>
    </row>
    <row r="341" spans="2:8" ht="16.2" thickBot="1" x14ac:dyDescent="0.35">
      <c r="B341" s="609"/>
      <c r="C341" s="157" t="s">
        <v>466</v>
      </c>
      <c r="D341" s="165">
        <f>D339/D340</f>
        <v>0.5</v>
      </c>
      <c r="E341" s="166">
        <f t="shared" ref="E341:G341" si="32">E339/E340</f>
        <v>0</v>
      </c>
      <c r="F341" s="166">
        <f t="shared" si="32"/>
        <v>0.5</v>
      </c>
      <c r="G341" s="166">
        <f t="shared" si="32"/>
        <v>0.5</v>
      </c>
      <c r="H341" s="166" t="s">
        <v>62</v>
      </c>
    </row>
    <row r="342" spans="2:8" ht="18" x14ac:dyDescent="0.35">
      <c r="B342" s="609"/>
      <c r="C342" s="159" t="s">
        <v>467</v>
      </c>
      <c r="D342" s="611">
        <f>SUM(D341:H341)</f>
        <v>1.5</v>
      </c>
      <c r="E342" s="612"/>
      <c r="F342" s="612"/>
      <c r="G342" s="612"/>
      <c r="H342" s="613"/>
    </row>
    <row r="343" spans="2:8" ht="18.600000000000001" thickBot="1" x14ac:dyDescent="0.4">
      <c r="B343" s="610"/>
      <c r="C343" s="160" t="s">
        <v>468</v>
      </c>
      <c r="D343" s="617">
        <f>D342/COUNT(D341:H341)</f>
        <v>0.375</v>
      </c>
      <c r="E343" s="618"/>
      <c r="F343" s="618"/>
      <c r="G343" s="618"/>
      <c r="H343" s="619"/>
    </row>
    <row r="344" spans="2:8" ht="18.600000000000001" thickBot="1" x14ac:dyDescent="0.4">
      <c r="B344" s="182"/>
      <c r="C344" s="183"/>
      <c r="D344" s="148"/>
      <c r="E344" s="148"/>
      <c r="F344" s="148"/>
      <c r="G344" s="148"/>
      <c r="H344" s="148"/>
    </row>
    <row r="345" spans="2:8" ht="16.2" thickBot="1" x14ac:dyDescent="0.35">
      <c r="B345" s="605" t="s">
        <v>491</v>
      </c>
      <c r="C345" s="606"/>
      <c r="D345" s="606"/>
      <c r="E345" s="606"/>
      <c r="F345" s="606"/>
      <c r="G345" s="606"/>
      <c r="H345" s="607"/>
    </row>
    <row r="346" spans="2:8" ht="47.4" thickBot="1" x14ac:dyDescent="0.35">
      <c r="B346" s="149"/>
      <c r="C346" s="149" t="s">
        <v>457</v>
      </c>
      <c r="D346" s="10" t="s">
        <v>458</v>
      </c>
      <c r="E346" s="10" t="s">
        <v>459</v>
      </c>
      <c r="F346" s="10" t="s">
        <v>460</v>
      </c>
      <c r="G346" s="10" t="s">
        <v>461</v>
      </c>
      <c r="H346" s="169" t="s">
        <v>462</v>
      </c>
    </row>
    <row r="347" spans="2:8" ht="15.6" x14ac:dyDescent="0.3">
      <c r="B347" s="620"/>
      <c r="C347" s="184" t="s">
        <v>79</v>
      </c>
      <c r="D347" s="363">
        <v>1</v>
      </c>
      <c r="E347" s="219">
        <v>0</v>
      </c>
      <c r="F347" s="219">
        <v>0</v>
      </c>
      <c r="G347" s="219">
        <v>0</v>
      </c>
      <c r="H347" s="351" t="s">
        <v>62</v>
      </c>
    </row>
    <row r="348" spans="2:8" ht="15.6" x14ac:dyDescent="0.3">
      <c r="B348" s="621"/>
      <c r="C348" s="185" t="s">
        <v>309</v>
      </c>
      <c r="D348" s="363">
        <v>0</v>
      </c>
      <c r="E348" s="219">
        <v>0</v>
      </c>
      <c r="F348" s="219">
        <v>0</v>
      </c>
      <c r="G348" s="219">
        <v>0</v>
      </c>
      <c r="H348" s="362" t="s">
        <v>62</v>
      </c>
    </row>
    <row r="349" spans="2:8" ht="15.6" x14ac:dyDescent="0.3">
      <c r="B349" s="621"/>
      <c r="C349" s="185" t="s">
        <v>91</v>
      </c>
      <c r="D349" s="363">
        <v>0</v>
      </c>
      <c r="E349" s="219">
        <v>0</v>
      </c>
      <c r="F349" s="219">
        <v>0</v>
      </c>
      <c r="G349" s="219">
        <v>0</v>
      </c>
      <c r="H349" s="362" t="s">
        <v>62</v>
      </c>
    </row>
    <row r="350" spans="2:8" ht="15.6" x14ac:dyDescent="0.3">
      <c r="B350" s="621"/>
      <c r="C350" s="185" t="s">
        <v>313</v>
      </c>
      <c r="D350" s="363">
        <v>0</v>
      </c>
      <c r="E350" s="219">
        <v>0</v>
      </c>
      <c r="F350" s="219">
        <v>0</v>
      </c>
      <c r="G350" s="219">
        <v>0</v>
      </c>
      <c r="H350" s="362" t="s">
        <v>62</v>
      </c>
    </row>
    <row r="351" spans="2:8" ht="15.6" x14ac:dyDescent="0.3">
      <c r="B351" s="621"/>
      <c r="C351" s="185" t="s">
        <v>332</v>
      </c>
      <c r="D351" s="363">
        <v>1</v>
      </c>
      <c r="E351" s="219">
        <v>0</v>
      </c>
      <c r="F351" s="219">
        <v>0</v>
      </c>
      <c r="G351" s="219">
        <v>0</v>
      </c>
      <c r="H351" s="362" t="s">
        <v>62</v>
      </c>
    </row>
    <row r="352" spans="2:8" ht="15.6" x14ac:dyDescent="0.3">
      <c r="B352" s="621"/>
      <c r="C352" s="185" t="s">
        <v>308</v>
      </c>
      <c r="D352" s="363">
        <v>1</v>
      </c>
      <c r="E352" s="219">
        <v>0</v>
      </c>
      <c r="F352" s="219">
        <v>0</v>
      </c>
      <c r="G352" s="219">
        <v>0</v>
      </c>
      <c r="H352" s="362" t="s">
        <v>62</v>
      </c>
    </row>
    <row r="353" spans="2:8" ht="15.6" x14ac:dyDescent="0.3">
      <c r="B353" s="621"/>
      <c r="C353" s="185" t="s">
        <v>402</v>
      </c>
      <c r="D353" s="363">
        <v>1</v>
      </c>
      <c r="E353" s="219">
        <v>0</v>
      </c>
      <c r="F353" s="219">
        <v>0</v>
      </c>
      <c r="G353" s="219">
        <v>0</v>
      </c>
      <c r="H353" s="362" t="s">
        <v>62</v>
      </c>
    </row>
    <row r="354" spans="2:8" ht="15.6" x14ac:dyDescent="0.3">
      <c r="B354" s="621"/>
      <c r="C354" s="185" t="s">
        <v>403</v>
      </c>
      <c r="D354" s="363">
        <v>1</v>
      </c>
      <c r="E354" s="219">
        <v>0</v>
      </c>
      <c r="F354" s="219">
        <v>0</v>
      </c>
      <c r="G354" s="219">
        <v>0</v>
      </c>
      <c r="H354" s="362" t="s">
        <v>62</v>
      </c>
    </row>
    <row r="355" spans="2:8" ht="15.6" x14ac:dyDescent="0.3">
      <c r="B355" s="621"/>
      <c r="C355" s="185" t="s">
        <v>411</v>
      </c>
      <c r="D355" s="363">
        <v>0</v>
      </c>
      <c r="E355" s="219">
        <v>0</v>
      </c>
      <c r="F355" s="219">
        <v>0</v>
      </c>
      <c r="G355" s="219">
        <v>0</v>
      </c>
      <c r="H355" s="362" t="s">
        <v>62</v>
      </c>
    </row>
    <row r="356" spans="2:8" ht="15.6" x14ac:dyDescent="0.3">
      <c r="B356" s="621"/>
      <c r="C356" s="185" t="s">
        <v>81</v>
      </c>
      <c r="D356" s="363">
        <v>1</v>
      </c>
      <c r="E356" s="219">
        <v>0</v>
      </c>
      <c r="F356" s="219">
        <v>0</v>
      </c>
      <c r="G356" s="219">
        <v>0</v>
      </c>
      <c r="H356" s="362" t="s">
        <v>62</v>
      </c>
    </row>
    <row r="357" spans="2:8" ht="15.6" x14ac:dyDescent="0.3">
      <c r="B357" s="621"/>
      <c r="C357" s="185" t="s">
        <v>312</v>
      </c>
      <c r="D357" s="363">
        <v>0</v>
      </c>
      <c r="E357" s="219">
        <v>0</v>
      </c>
      <c r="F357" s="219">
        <v>0</v>
      </c>
      <c r="G357" s="219">
        <v>0</v>
      </c>
      <c r="H357" s="362" t="s">
        <v>62</v>
      </c>
    </row>
    <row r="358" spans="2:8" ht="15.6" x14ac:dyDescent="0.3">
      <c r="B358" s="621"/>
      <c r="C358" s="185" t="s">
        <v>333</v>
      </c>
      <c r="D358" s="363">
        <v>1</v>
      </c>
      <c r="E358" s="219">
        <v>0</v>
      </c>
      <c r="F358" s="219">
        <v>0</v>
      </c>
      <c r="G358" s="219">
        <v>0</v>
      </c>
      <c r="H358" s="362" t="s">
        <v>62</v>
      </c>
    </row>
    <row r="359" spans="2:8" ht="15.6" x14ac:dyDescent="0.3">
      <c r="B359" s="621"/>
      <c r="C359" s="185" t="s">
        <v>90</v>
      </c>
      <c r="D359" s="363">
        <v>0</v>
      </c>
      <c r="E359" s="219">
        <v>0</v>
      </c>
      <c r="F359" s="219">
        <v>0</v>
      </c>
      <c r="G359" s="219">
        <v>0</v>
      </c>
      <c r="H359" s="362" t="s">
        <v>62</v>
      </c>
    </row>
    <row r="360" spans="2:8" ht="15.6" x14ac:dyDescent="0.3">
      <c r="B360" s="621"/>
      <c r="C360" s="364" t="s">
        <v>413</v>
      </c>
      <c r="D360" s="363">
        <v>0</v>
      </c>
      <c r="E360" s="219">
        <v>0</v>
      </c>
      <c r="F360" s="219">
        <v>0</v>
      </c>
      <c r="G360" s="219">
        <v>0</v>
      </c>
      <c r="H360" s="362" t="s">
        <v>62</v>
      </c>
    </row>
    <row r="361" spans="2:8" ht="15.6" x14ac:dyDescent="0.3">
      <c r="B361" s="621"/>
      <c r="C361" s="364" t="s">
        <v>548</v>
      </c>
      <c r="D361" s="363">
        <v>0</v>
      </c>
      <c r="E361" s="219">
        <v>0</v>
      </c>
      <c r="F361" s="219">
        <v>0</v>
      </c>
      <c r="G361" s="219">
        <v>0</v>
      </c>
      <c r="H361" s="362" t="s">
        <v>62</v>
      </c>
    </row>
    <row r="362" spans="2:8" ht="15.6" x14ac:dyDescent="0.3">
      <c r="B362" s="621"/>
      <c r="C362" s="364" t="s">
        <v>549</v>
      </c>
      <c r="D362" s="363">
        <v>0</v>
      </c>
      <c r="E362" s="219">
        <v>0</v>
      </c>
      <c r="F362" s="219">
        <v>0</v>
      </c>
      <c r="G362" s="219">
        <v>0</v>
      </c>
      <c r="H362" s="362" t="s">
        <v>62</v>
      </c>
    </row>
    <row r="363" spans="2:8" ht="15.6" x14ac:dyDescent="0.3">
      <c r="B363" s="621"/>
      <c r="C363" s="364" t="s">
        <v>561</v>
      </c>
      <c r="D363" s="363">
        <v>0</v>
      </c>
      <c r="E363" s="219">
        <v>0</v>
      </c>
      <c r="F363" s="219">
        <v>0</v>
      </c>
      <c r="G363" s="219">
        <v>0</v>
      </c>
      <c r="H363" s="362" t="s">
        <v>62</v>
      </c>
    </row>
    <row r="364" spans="2:8" ht="15.6" x14ac:dyDescent="0.3">
      <c r="B364" s="621"/>
      <c r="C364" s="364" t="s">
        <v>551</v>
      </c>
      <c r="D364" s="363">
        <v>0</v>
      </c>
      <c r="E364" s="219">
        <v>0</v>
      </c>
      <c r="F364" s="219">
        <v>0</v>
      </c>
      <c r="G364" s="219">
        <v>0</v>
      </c>
      <c r="H364" s="362" t="s">
        <v>62</v>
      </c>
    </row>
    <row r="365" spans="2:8" ht="15.6" x14ac:dyDescent="0.3">
      <c r="B365" s="621"/>
      <c r="C365" s="364" t="s">
        <v>280</v>
      </c>
      <c r="D365" s="363">
        <v>0</v>
      </c>
      <c r="E365" s="219">
        <v>0</v>
      </c>
      <c r="F365" s="219">
        <v>0</v>
      </c>
      <c r="G365" s="219">
        <v>0</v>
      </c>
      <c r="H365" s="362" t="s">
        <v>62</v>
      </c>
    </row>
    <row r="366" spans="2:8" ht="16.2" thickBot="1" x14ac:dyDescent="0.35">
      <c r="B366" s="621"/>
      <c r="C366" s="365" t="s">
        <v>562</v>
      </c>
      <c r="D366" s="363">
        <v>0</v>
      </c>
      <c r="E366" s="219">
        <v>0</v>
      </c>
      <c r="F366" s="219">
        <v>0</v>
      </c>
      <c r="G366" s="219">
        <v>0</v>
      </c>
      <c r="H366" s="366" t="s">
        <v>62</v>
      </c>
    </row>
    <row r="367" spans="2:8" ht="15.6" x14ac:dyDescent="0.3">
      <c r="B367" s="621"/>
      <c r="C367" s="153" t="s">
        <v>464</v>
      </c>
      <c r="D367" s="32">
        <f>SUM(D347:D366)</f>
        <v>7</v>
      </c>
      <c r="E367" s="32">
        <f t="shared" ref="E367:G367" si="33">SUM(E347:E366)</f>
        <v>0</v>
      </c>
      <c r="F367" s="32">
        <f t="shared" si="33"/>
        <v>0</v>
      </c>
      <c r="G367" s="32">
        <f t="shared" si="33"/>
        <v>0</v>
      </c>
      <c r="H367" s="21" t="s">
        <v>62</v>
      </c>
    </row>
    <row r="368" spans="2:8" ht="15.6" x14ac:dyDescent="0.3">
      <c r="B368" s="621"/>
      <c r="C368" s="155" t="s">
        <v>465</v>
      </c>
      <c r="D368" s="156">
        <v>20</v>
      </c>
      <c r="E368" s="8">
        <v>20</v>
      </c>
      <c r="F368" s="22">
        <v>20</v>
      </c>
      <c r="G368" s="22">
        <v>20</v>
      </c>
      <c r="H368" s="22">
        <v>20</v>
      </c>
    </row>
    <row r="369" spans="2:8" ht="16.2" thickBot="1" x14ac:dyDescent="0.35">
      <c r="B369" s="621"/>
      <c r="C369" s="157" t="s">
        <v>466</v>
      </c>
      <c r="D369" s="165">
        <f>D367/D368</f>
        <v>0.35</v>
      </c>
      <c r="E369" s="166">
        <f t="shared" ref="E369:G369" si="34">E367/E368</f>
        <v>0</v>
      </c>
      <c r="F369" s="166">
        <f t="shared" si="34"/>
        <v>0</v>
      </c>
      <c r="G369" s="166">
        <f t="shared" si="34"/>
        <v>0</v>
      </c>
      <c r="H369" s="166" t="s">
        <v>62</v>
      </c>
    </row>
    <row r="370" spans="2:8" ht="18" x14ac:dyDescent="0.35">
      <c r="B370" s="621"/>
      <c r="C370" s="159" t="s">
        <v>467</v>
      </c>
      <c r="D370" s="611">
        <f>SUM(D369:H369)</f>
        <v>0.35</v>
      </c>
      <c r="E370" s="612"/>
      <c r="F370" s="612"/>
      <c r="G370" s="612"/>
      <c r="H370" s="613"/>
    </row>
    <row r="371" spans="2:8" ht="18.600000000000001" thickBot="1" x14ac:dyDescent="0.4">
      <c r="B371" s="622"/>
      <c r="C371" s="160" t="s">
        <v>468</v>
      </c>
      <c r="D371" s="617">
        <f>D370/COUNT(D369:H369)</f>
        <v>8.7499999999999994E-2</v>
      </c>
      <c r="E371" s="618"/>
      <c r="F371" s="618"/>
      <c r="G371" s="618"/>
      <c r="H371" s="619"/>
    </row>
    <row r="372" spans="2:8" ht="15" thickBot="1" x14ac:dyDescent="0.35"/>
    <row r="373" spans="2:8" ht="16.2" thickBot="1" x14ac:dyDescent="0.35">
      <c r="B373" s="605" t="s">
        <v>492</v>
      </c>
      <c r="C373" s="606"/>
      <c r="D373" s="606"/>
      <c r="E373" s="606"/>
      <c r="F373" s="606"/>
      <c r="G373" s="606"/>
      <c r="H373" s="607"/>
    </row>
    <row r="374" spans="2:8" ht="47.4" thickBot="1" x14ac:dyDescent="0.35">
      <c r="B374" s="149"/>
      <c r="C374" s="149" t="s">
        <v>457</v>
      </c>
      <c r="D374" s="10" t="s">
        <v>458</v>
      </c>
      <c r="E374" s="10" t="s">
        <v>459</v>
      </c>
      <c r="F374" s="10" t="s">
        <v>460</v>
      </c>
      <c r="G374" s="125" t="s">
        <v>461</v>
      </c>
      <c r="H374" s="10" t="s">
        <v>462</v>
      </c>
    </row>
    <row r="375" spans="2:8" ht="15.6" x14ac:dyDescent="0.3">
      <c r="B375" s="608"/>
      <c r="C375" s="177" t="s">
        <v>78</v>
      </c>
      <c r="D375" s="210">
        <v>0</v>
      </c>
      <c r="E375" s="219">
        <v>0</v>
      </c>
      <c r="F375" s="219">
        <v>0</v>
      </c>
      <c r="G375" s="219">
        <v>0</v>
      </c>
      <c r="H375" s="351" t="s">
        <v>62</v>
      </c>
    </row>
    <row r="376" spans="2:8" ht="15.6" x14ac:dyDescent="0.3">
      <c r="B376" s="609"/>
      <c r="C376" s="164" t="s">
        <v>319</v>
      </c>
      <c r="D376" s="210">
        <v>1</v>
      </c>
      <c r="E376" s="219">
        <v>0</v>
      </c>
      <c r="F376" s="219">
        <v>0</v>
      </c>
      <c r="G376" s="219">
        <v>0</v>
      </c>
      <c r="H376" s="362" t="s">
        <v>62</v>
      </c>
    </row>
    <row r="377" spans="2:8" ht="15.6" x14ac:dyDescent="0.3">
      <c r="B377" s="609"/>
      <c r="C377" s="164" t="s">
        <v>342</v>
      </c>
      <c r="D377" s="210">
        <v>0</v>
      </c>
      <c r="E377" s="219">
        <v>0</v>
      </c>
      <c r="F377" s="219">
        <v>0</v>
      </c>
      <c r="G377" s="219">
        <v>0</v>
      </c>
      <c r="H377" s="362" t="s">
        <v>62</v>
      </c>
    </row>
    <row r="378" spans="2:8" ht="15.6" x14ac:dyDescent="0.3">
      <c r="B378" s="609"/>
      <c r="C378" s="164" t="s">
        <v>341</v>
      </c>
      <c r="D378" s="210">
        <v>0</v>
      </c>
      <c r="E378" s="219">
        <v>0</v>
      </c>
      <c r="F378" s="219">
        <v>0</v>
      </c>
      <c r="G378" s="219">
        <v>0</v>
      </c>
      <c r="H378" s="362" t="s">
        <v>62</v>
      </c>
    </row>
    <row r="379" spans="2:8" ht="15.6" x14ac:dyDescent="0.3">
      <c r="B379" s="609"/>
      <c r="C379" s="164" t="s">
        <v>80</v>
      </c>
      <c r="D379" s="210">
        <v>0</v>
      </c>
      <c r="E379" s="219">
        <v>0</v>
      </c>
      <c r="F379" s="219">
        <v>0</v>
      </c>
      <c r="G379" s="219">
        <v>0</v>
      </c>
      <c r="H379" s="362" t="s">
        <v>62</v>
      </c>
    </row>
    <row r="380" spans="2:8" ht="15.6" x14ac:dyDescent="0.3">
      <c r="B380" s="609"/>
      <c r="C380" s="164" t="s">
        <v>339</v>
      </c>
      <c r="D380" s="210">
        <v>0</v>
      </c>
      <c r="E380" s="219">
        <v>0</v>
      </c>
      <c r="F380" s="219">
        <v>0</v>
      </c>
      <c r="G380" s="219">
        <v>0</v>
      </c>
      <c r="H380" s="362" t="s">
        <v>62</v>
      </c>
    </row>
    <row r="381" spans="2:8" ht="15.6" x14ac:dyDescent="0.3">
      <c r="B381" s="609"/>
      <c r="C381" s="164" t="s">
        <v>309</v>
      </c>
      <c r="D381" s="210">
        <v>0</v>
      </c>
      <c r="E381" s="219">
        <v>0</v>
      </c>
      <c r="F381" s="219">
        <v>0</v>
      </c>
      <c r="G381" s="219">
        <v>0</v>
      </c>
      <c r="H381" s="362" t="s">
        <v>62</v>
      </c>
    </row>
    <row r="382" spans="2:8" ht="16.2" thickBot="1" x14ac:dyDescent="0.35">
      <c r="B382" s="609"/>
      <c r="C382" s="352" t="s">
        <v>333</v>
      </c>
      <c r="D382" s="210">
        <v>0</v>
      </c>
      <c r="E382" s="219">
        <v>0</v>
      </c>
      <c r="F382" s="219">
        <v>0</v>
      </c>
      <c r="G382" s="219">
        <v>0</v>
      </c>
      <c r="H382" s="350" t="s">
        <v>62</v>
      </c>
    </row>
    <row r="383" spans="2:8" ht="15.6" x14ac:dyDescent="0.3">
      <c r="B383" s="609"/>
      <c r="C383" s="153" t="s">
        <v>464</v>
      </c>
      <c r="D383" s="32">
        <f>SUM(D375:D381)</f>
        <v>1</v>
      </c>
      <c r="E383" s="32">
        <f>SUM(E375:E381)</f>
        <v>0</v>
      </c>
      <c r="F383" s="32">
        <f>SUM(F375:F381)</f>
        <v>0</v>
      </c>
      <c r="G383" s="32">
        <f>SUM(G375:G381)</f>
        <v>0</v>
      </c>
      <c r="H383" s="32" t="s">
        <v>62</v>
      </c>
    </row>
    <row r="384" spans="2:8" ht="15.6" x14ac:dyDescent="0.3">
      <c r="B384" s="609"/>
      <c r="C384" s="155" t="s">
        <v>465</v>
      </c>
      <c r="D384" s="156">
        <v>8</v>
      </c>
      <c r="E384" s="8">
        <v>8</v>
      </c>
      <c r="F384" s="22">
        <v>8</v>
      </c>
      <c r="G384" s="22">
        <v>8</v>
      </c>
      <c r="H384" s="22">
        <v>8</v>
      </c>
    </row>
    <row r="385" spans="2:8" ht="16.2" thickBot="1" x14ac:dyDescent="0.35">
      <c r="B385" s="609"/>
      <c r="C385" s="157" t="s">
        <v>466</v>
      </c>
      <c r="D385" s="165">
        <f>D383/D384</f>
        <v>0.125</v>
      </c>
      <c r="E385" s="166">
        <f t="shared" ref="E385:G385" si="35">E383/E384</f>
        <v>0</v>
      </c>
      <c r="F385" s="166">
        <f t="shared" si="35"/>
        <v>0</v>
      </c>
      <c r="G385" s="166">
        <f t="shared" si="35"/>
        <v>0</v>
      </c>
      <c r="H385" s="166" t="s">
        <v>62</v>
      </c>
    </row>
    <row r="386" spans="2:8" ht="18" x14ac:dyDescent="0.35">
      <c r="B386" s="609"/>
      <c r="C386" s="159" t="s">
        <v>467</v>
      </c>
      <c r="D386" s="611">
        <f>SUM(D385:H385)</f>
        <v>0.125</v>
      </c>
      <c r="E386" s="612"/>
      <c r="F386" s="612"/>
      <c r="G386" s="612"/>
      <c r="H386" s="613"/>
    </row>
    <row r="387" spans="2:8" ht="18.600000000000001" thickBot="1" x14ac:dyDescent="0.4">
      <c r="B387" s="610"/>
      <c r="C387" s="160" t="s">
        <v>468</v>
      </c>
      <c r="D387" s="617">
        <f>D386/COUNT(D385:H385)</f>
        <v>3.125E-2</v>
      </c>
      <c r="E387" s="618"/>
      <c r="F387" s="618"/>
      <c r="G387" s="618"/>
      <c r="H387" s="619"/>
    </row>
    <row r="388" spans="2:8" ht="15" thickBot="1" x14ac:dyDescent="0.35"/>
    <row r="389" spans="2:8" ht="16.2" thickBot="1" x14ac:dyDescent="0.35">
      <c r="B389" s="605" t="s">
        <v>493</v>
      </c>
      <c r="C389" s="606"/>
      <c r="D389" s="606"/>
      <c r="E389" s="606"/>
      <c r="F389" s="606"/>
      <c r="G389" s="606"/>
      <c r="H389" s="607"/>
    </row>
    <row r="390" spans="2:8" ht="47.4" thickBot="1" x14ac:dyDescent="0.35">
      <c r="B390" s="149"/>
      <c r="C390" s="149" t="s">
        <v>457</v>
      </c>
      <c r="D390" s="10" t="s">
        <v>458</v>
      </c>
      <c r="E390" s="10" t="s">
        <v>459</v>
      </c>
      <c r="F390" s="10" t="s">
        <v>460</v>
      </c>
      <c r="G390" s="10" t="s">
        <v>461</v>
      </c>
      <c r="H390" s="169" t="s">
        <v>462</v>
      </c>
    </row>
    <row r="391" spans="2:8" ht="15.6" x14ac:dyDescent="0.3">
      <c r="B391" s="608"/>
      <c r="C391" s="168" t="s">
        <v>78</v>
      </c>
      <c r="D391" s="210">
        <v>1</v>
      </c>
      <c r="E391" s="219">
        <v>0</v>
      </c>
      <c r="F391" s="219">
        <v>0</v>
      </c>
      <c r="G391" s="219">
        <v>0</v>
      </c>
      <c r="H391" s="351" t="s">
        <v>62</v>
      </c>
    </row>
    <row r="392" spans="2:8" ht="16.2" thickBot="1" x14ac:dyDescent="0.35">
      <c r="B392" s="609"/>
      <c r="C392" s="164" t="s">
        <v>312</v>
      </c>
      <c r="D392" s="210">
        <v>1</v>
      </c>
      <c r="E392" s="219">
        <v>0</v>
      </c>
      <c r="F392" s="219">
        <v>0</v>
      </c>
      <c r="G392" s="219">
        <v>0</v>
      </c>
      <c r="H392" s="350" t="s">
        <v>62</v>
      </c>
    </row>
    <row r="393" spans="2:8" ht="15.6" x14ac:dyDescent="0.3">
      <c r="B393" s="609"/>
      <c r="C393" s="153" t="s">
        <v>464</v>
      </c>
      <c r="D393" s="32">
        <f>SUM(D391:D392)</f>
        <v>2</v>
      </c>
      <c r="E393" s="32">
        <f>SUM(E391:E392)</f>
        <v>0</v>
      </c>
      <c r="F393" s="32">
        <f>SUM(F391:F392)</f>
        <v>0</v>
      </c>
      <c r="G393" s="32">
        <f>SUM(G391:G392)</f>
        <v>0</v>
      </c>
      <c r="H393" s="32" t="s">
        <v>62</v>
      </c>
    </row>
    <row r="394" spans="2:8" ht="15.6" x14ac:dyDescent="0.3">
      <c r="B394" s="609"/>
      <c r="C394" s="155" t="s">
        <v>465</v>
      </c>
      <c r="D394" s="156">
        <v>2</v>
      </c>
      <c r="E394" s="8">
        <v>2</v>
      </c>
      <c r="F394" s="22">
        <v>2</v>
      </c>
      <c r="G394" s="22">
        <v>2</v>
      </c>
      <c r="H394" s="22">
        <v>2</v>
      </c>
    </row>
    <row r="395" spans="2:8" ht="16.2" thickBot="1" x14ac:dyDescent="0.35">
      <c r="B395" s="609"/>
      <c r="C395" s="157" t="s">
        <v>466</v>
      </c>
      <c r="D395" s="165">
        <f>D393/D394</f>
        <v>1</v>
      </c>
      <c r="E395" s="166">
        <f t="shared" ref="E395:G395" si="36">E393/E394</f>
        <v>0</v>
      </c>
      <c r="F395" s="166">
        <f t="shared" si="36"/>
        <v>0</v>
      </c>
      <c r="G395" s="166">
        <f t="shared" si="36"/>
        <v>0</v>
      </c>
      <c r="H395" s="166" t="s">
        <v>62</v>
      </c>
    </row>
    <row r="396" spans="2:8" ht="18" x14ac:dyDescent="0.35">
      <c r="B396" s="609"/>
      <c r="C396" s="159" t="s">
        <v>467</v>
      </c>
      <c r="D396" s="611">
        <f>SUM(D395:H395)</f>
        <v>1</v>
      </c>
      <c r="E396" s="612"/>
      <c r="F396" s="612"/>
      <c r="G396" s="612"/>
      <c r="H396" s="613"/>
    </row>
    <row r="397" spans="2:8" ht="18.600000000000001" thickBot="1" x14ac:dyDescent="0.4">
      <c r="B397" s="610"/>
      <c r="C397" s="160" t="s">
        <v>468</v>
      </c>
      <c r="D397" s="617">
        <f>D396/COUNT(D395:H395)</f>
        <v>0.25</v>
      </c>
      <c r="E397" s="618"/>
      <c r="F397" s="618"/>
      <c r="G397" s="618"/>
      <c r="H397" s="619"/>
    </row>
    <row r="398" spans="2:8" ht="15" thickBot="1" x14ac:dyDescent="0.35"/>
    <row r="399" spans="2:8" ht="16.2" thickBot="1" x14ac:dyDescent="0.35">
      <c r="B399" s="605" t="s">
        <v>494</v>
      </c>
      <c r="C399" s="606"/>
      <c r="D399" s="606"/>
      <c r="E399" s="606"/>
      <c r="F399" s="606"/>
      <c r="G399" s="606"/>
      <c r="H399" s="607"/>
    </row>
    <row r="400" spans="2:8" ht="47.4" thickBot="1" x14ac:dyDescent="0.35">
      <c r="B400" s="149"/>
      <c r="C400" s="149" t="s">
        <v>457</v>
      </c>
      <c r="D400" s="10" t="s">
        <v>458</v>
      </c>
      <c r="E400" s="10" t="s">
        <v>459</v>
      </c>
      <c r="F400" s="10" t="s">
        <v>460</v>
      </c>
      <c r="G400" s="10" t="s">
        <v>461</v>
      </c>
      <c r="H400" s="169" t="s">
        <v>462</v>
      </c>
    </row>
    <row r="401" spans="2:8" ht="16.2" thickBot="1" x14ac:dyDescent="0.35">
      <c r="B401" s="608"/>
      <c r="C401" s="178" t="s">
        <v>78</v>
      </c>
      <c r="D401" s="210">
        <v>1</v>
      </c>
      <c r="E401" s="214">
        <v>0</v>
      </c>
      <c r="F401" s="210">
        <v>1</v>
      </c>
      <c r="G401" s="219">
        <v>1</v>
      </c>
      <c r="H401" s="26" t="s">
        <v>62</v>
      </c>
    </row>
    <row r="402" spans="2:8" ht="15.6" x14ac:dyDescent="0.3">
      <c r="B402" s="609"/>
      <c r="C402" s="153" t="s">
        <v>464</v>
      </c>
      <c r="D402" s="32">
        <f>SUM(D401:D401)</f>
        <v>1</v>
      </c>
      <c r="E402" s="32">
        <f>SUM(E401:E401)</f>
        <v>0</v>
      </c>
      <c r="F402" s="32">
        <f>SUM(F401:F401)</f>
        <v>1</v>
      </c>
      <c r="G402" s="32">
        <f>SUM(G401:G401)</f>
        <v>1</v>
      </c>
      <c r="H402" s="32" t="s">
        <v>62</v>
      </c>
    </row>
    <row r="403" spans="2:8" ht="15.6" x14ac:dyDescent="0.3">
      <c r="B403" s="609"/>
      <c r="C403" s="155" t="s">
        <v>465</v>
      </c>
      <c r="D403" s="156">
        <v>1</v>
      </c>
      <c r="E403" s="8">
        <v>1</v>
      </c>
      <c r="F403" s="22">
        <v>1</v>
      </c>
      <c r="G403" s="22">
        <v>1</v>
      </c>
      <c r="H403" s="22">
        <v>1</v>
      </c>
    </row>
    <row r="404" spans="2:8" ht="16.2" thickBot="1" x14ac:dyDescent="0.35">
      <c r="B404" s="609"/>
      <c r="C404" s="157" t="s">
        <v>466</v>
      </c>
      <c r="D404" s="165">
        <f>D402/D403</f>
        <v>1</v>
      </c>
      <c r="E404" s="166">
        <f t="shared" ref="E404:G404" si="37">E402/E403</f>
        <v>0</v>
      </c>
      <c r="F404" s="166">
        <f t="shared" si="37"/>
        <v>1</v>
      </c>
      <c r="G404" s="166">
        <f t="shared" si="37"/>
        <v>1</v>
      </c>
      <c r="H404" s="166" t="s">
        <v>62</v>
      </c>
    </row>
    <row r="405" spans="2:8" ht="18" x14ac:dyDescent="0.35">
      <c r="B405" s="609"/>
      <c r="C405" s="159" t="s">
        <v>467</v>
      </c>
      <c r="D405" s="611">
        <f>SUM(D404:H404)</f>
        <v>3</v>
      </c>
      <c r="E405" s="612"/>
      <c r="F405" s="612"/>
      <c r="G405" s="612"/>
      <c r="H405" s="613"/>
    </row>
    <row r="406" spans="2:8" ht="18.600000000000001" thickBot="1" x14ac:dyDescent="0.4">
      <c r="B406" s="610"/>
      <c r="C406" s="160" t="s">
        <v>468</v>
      </c>
      <c r="D406" s="617">
        <f>D405/COUNT(D404:H404)</f>
        <v>0.75</v>
      </c>
      <c r="E406" s="618"/>
      <c r="F406" s="618"/>
      <c r="G406" s="618"/>
      <c r="H406" s="619"/>
    </row>
    <row r="407" spans="2:8" ht="18.600000000000001" thickBot="1" x14ac:dyDescent="0.4">
      <c r="B407" s="182"/>
      <c r="C407" s="183"/>
      <c r="D407" s="148"/>
      <c r="E407" s="148"/>
      <c r="F407" s="148"/>
      <c r="G407" s="148"/>
      <c r="H407" s="148"/>
    </row>
    <row r="408" spans="2:8" ht="16.2" thickBot="1" x14ac:dyDescent="0.35">
      <c r="B408" s="605" t="s">
        <v>559</v>
      </c>
      <c r="C408" s="606"/>
      <c r="D408" s="606"/>
      <c r="E408" s="606"/>
      <c r="F408" s="606"/>
      <c r="G408" s="606"/>
      <c r="H408" s="607"/>
    </row>
    <row r="409" spans="2:8" ht="47.4" thickBot="1" x14ac:dyDescent="0.35">
      <c r="B409" s="149"/>
      <c r="C409" s="149" t="s">
        <v>457</v>
      </c>
      <c r="D409" s="10" t="s">
        <v>458</v>
      </c>
      <c r="E409" s="10" t="s">
        <v>459</v>
      </c>
      <c r="F409" s="10" t="s">
        <v>460</v>
      </c>
      <c r="G409" s="10" t="s">
        <v>461</v>
      </c>
      <c r="H409" s="169" t="s">
        <v>462</v>
      </c>
    </row>
    <row r="410" spans="2:8" ht="15.6" x14ac:dyDescent="0.3">
      <c r="B410" s="608"/>
      <c r="C410" s="168" t="s">
        <v>80</v>
      </c>
      <c r="D410" s="24">
        <v>0</v>
      </c>
      <c r="E410" s="25">
        <v>0</v>
      </c>
      <c r="F410" s="25">
        <v>0</v>
      </c>
      <c r="G410" s="25">
        <v>0</v>
      </c>
      <c r="H410" s="353" t="s">
        <v>62</v>
      </c>
    </row>
    <row r="411" spans="2:8" ht="16.2" thickBot="1" x14ac:dyDescent="0.35">
      <c r="B411" s="609"/>
      <c r="C411" s="164" t="s">
        <v>306</v>
      </c>
      <c r="D411" s="24">
        <v>0</v>
      </c>
      <c r="E411" s="25">
        <v>0</v>
      </c>
      <c r="F411" s="25">
        <v>0</v>
      </c>
      <c r="G411" s="25">
        <v>0</v>
      </c>
      <c r="H411" s="350" t="s">
        <v>62</v>
      </c>
    </row>
    <row r="412" spans="2:8" ht="15.6" x14ac:dyDescent="0.3">
      <c r="B412" s="609"/>
      <c r="C412" s="153" t="s">
        <v>464</v>
      </c>
      <c r="D412" s="32">
        <f>SUM(D410:D411)</f>
        <v>0</v>
      </c>
      <c r="E412" s="32">
        <f>SUM(E410:E411)</f>
        <v>0</v>
      </c>
      <c r="F412" s="32">
        <f>SUM(F410:F411)</f>
        <v>0</v>
      </c>
      <c r="G412" s="32">
        <f>SUM(G410:G411)</f>
        <v>0</v>
      </c>
      <c r="H412" s="32" t="s">
        <v>62</v>
      </c>
    </row>
    <row r="413" spans="2:8" ht="15.6" x14ac:dyDescent="0.3">
      <c r="B413" s="609"/>
      <c r="C413" s="155" t="s">
        <v>465</v>
      </c>
      <c r="D413" s="156">
        <v>2</v>
      </c>
      <c r="E413" s="8">
        <v>2</v>
      </c>
      <c r="F413" s="22">
        <v>2</v>
      </c>
      <c r="G413" s="22">
        <v>2</v>
      </c>
      <c r="H413" s="22">
        <v>2</v>
      </c>
    </row>
    <row r="414" spans="2:8" ht="16.2" thickBot="1" x14ac:dyDescent="0.35">
      <c r="B414" s="609"/>
      <c r="C414" s="157" t="s">
        <v>466</v>
      </c>
      <c r="D414" s="165">
        <f>D412/D413</f>
        <v>0</v>
      </c>
      <c r="E414" s="166">
        <f t="shared" ref="E414:G414" si="38">E412/E413</f>
        <v>0</v>
      </c>
      <c r="F414" s="166">
        <f t="shared" si="38"/>
        <v>0</v>
      </c>
      <c r="G414" s="166">
        <f t="shared" si="38"/>
        <v>0</v>
      </c>
      <c r="H414" s="166" t="s">
        <v>62</v>
      </c>
    </row>
    <row r="415" spans="2:8" ht="18" x14ac:dyDescent="0.35">
      <c r="B415" s="609"/>
      <c r="C415" s="159" t="s">
        <v>467</v>
      </c>
      <c r="D415" s="611">
        <f>SUM(D414:H414)</f>
        <v>0</v>
      </c>
      <c r="E415" s="612"/>
      <c r="F415" s="612"/>
      <c r="G415" s="612"/>
      <c r="H415" s="613"/>
    </row>
    <row r="416" spans="2:8" ht="18.600000000000001" thickBot="1" x14ac:dyDescent="0.4">
      <c r="B416" s="610"/>
      <c r="C416" s="160" t="s">
        <v>468</v>
      </c>
      <c r="D416" s="617">
        <f>D415/COUNT(D414:H414)</f>
        <v>0</v>
      </c>
      <c r="E416" s="618"/>
      <c r="F416" s="618"/>
      <c r="G416" s="618"/>
      <c r="H416" s="619"/>
    </row>
    <row r="417" spans="2:8" ht="15" thickBot="1" x14ac:dyDescent="0.35"/>
    <row r="418" spans="2:8" ht="16.2" thickBot="1" x14ac:dyDescent="0.35">
      <c r="B418" s="605" t="s">
        <v>555</v>
      </c>
      <c r="C418" s="606"/>
      <c r="D418" s="606"/>
      <c r="E418" s="606"/>
      <c r="F418" s="606"/>
      <c r="G418" s="606"/>
      <c r="H418" s="607"/>
    </row>
    <row r="419" spans="2:8" ht="47.4" thickBot="1" x14ac:dyDescent="0.35">
      <c r="B419" s="149"/>
      <c r="C419" s="149" t="s">
        <v>457</v>
      </c>
      <c r="D419" s="10" t="s">
        <v>458</v>
      </c>
      <c r="E419" s="10" t="s">
        <v>459</v>
      </c>
      <c r="F419" s="10" t="s">
        <v>460</v>
      </c>
      <c r="G419" s="10" t="s">
        <v>461</v>
      </c>
      <c r="H419" s="169" t="s">
        <v>462</v>
      </c>
    </row>
    <row r="420" spans="2:8" ht="16.2" thickBot="1" x14ac:dyDescent="0.35">
      <c r="B420" s="608"/>
      <c r="C420" s="179" t="s">
        <v>307</v>
      </c>
      <c r="D420" s="84">
        <v>0</v>
      </c>
      <c r="E420" s="84">
        <v>0</v>
      </c>
      <c r="F420" s="84">
        <v>0</v>
      </c>
      <c r="G420" s="84">
        <v>0</v>
      </c>
      <c r="H420" s="26" t="s">
        <v>62</v>
      </c>
    </row>
    <row r="421" spans="2:8" ht="15.6" x14ac:dyDescent="0.3">
      <c r="B421" s="609"/>
      <c r="C421" s="153" t="s">
        <v>464</v>
      </c>
      <c r="D421" s="32">
        <f>SUM(D420:D420)</f>
        <v>0</v>
      </c>
      <c r="E421" s="32">
        <f>SUM(E420:E420)</f>
        <v>0</v>
      </c>
      <c r="F421" s="32">
        <f>SUM(F420:F420)</f>
        <v>0</v>
      </c>
      <c r="G421" s="32">
        <f>SUM(G420:G420)</f>
        <v>0</v>
      </c>
      <c r="H421" s="32" t="s">
        <v>62</v>
      </c>
    </row>
    <row r="422" spans="2:8" ht="15.6" x14ac:dyDescent="0.3">
      <c r="B422" s="609"/>
      <c r="C422" s="155" t="s">
        <v>465</v>
      </c>
      <c r="D422" s="156">
        <v>1</v>
      </c>
      <c r="E422" s="8">
        <v>1</v>
      </c>
      <c r="F422" s="22">
        <v>1</v>
      </c>
      <c r="G422" s="22">
        <v>1</v>
      </c>
      <c r="H422" s="22">
        <v>1</v>
      </c>
    </row>
    <row r="423" spans="2:8" ht="16.2" thickBot="1" x14ac:dyDescent="0.35">
      <c r="B423" s="609"/>
      <c r="C423" s="157" t="s">
        <v>466</v>
      </c>
      <c r="D423" s="165">
        <f>D421/D422</f>
        <v>0</v>
      </c>
      <c r="E423" s="166">
        <f t="shared" ref="E423:G423" si="39">E421/E422</f>
        <v>0</v>
      </c>
      <c r="F423" s="166">
        <f t="shared" si="39"/>
        <v>0</v>
      </c>
      <c r="G423" s="166">
        <f t="shared" si="39"/>
        <v>0</v>
      </c>
      <c r="H423" s="166" t="s">
        <v>62</v>
      </c>
    </row>
    <row r="424" spans="2:8" ht="18" x14ac:dyDescent="0.35">
      <c r="B424" s="609"/>
      <c r="C424" s="159" t="s">
        <v>467</v>
      </c>
      <c r="D424" s="611">
        <f>SUM(D423:H423)</f>
        <v>0</v>
      </c>
      <c r="E424" s="612"/>
      <c r="F424" s="612"/>
      <c r="G424" s="612"/>
      <c r="H424" s="613"/>
    </row>
    <row r="425" spans="2:8" ht="18.600000000000001" thickBot="1" x14ac:dyDescent="0.4">
      <c r="B425" s="610"/>
      <c r="C425" s="348" t="s">
        <v>468</v>
      </c>
      <c r="D425" s="614">
        <f>D424/COUNT(D423:H423)</f>
        <v>0</v>
      </c>
      <c r="E425" s="615"/>
      <c r="F425" s="615"/>
      <c r="G425" s="615"/>
      <c r="H425" s="616"/>
    </row>
    <row r="426" spans="2:8" ht="18.600000000000001" thickBot="1" x14ac:dyDescent="0.4">
      <c r="B426" s="182"/>
      <c r="C426" s="183"/>
      <c r="D426" s="148"/>
      <c r="E426" s="148"/>
      <c r="F426" s="148"/>
      <c r="G426" s="148"/>
      <c r="H426" s="148"/>
    </row>
    <row r="427" spans="2:8" ht="16.2" thickBot="1" x14ac:dyDescent="0.35">
      <c r="B427" s="605" t="s">
        <v>495</v>
      </c>
      <c r="C427" s="606"/>
      <c r="D427" s="606"/>
      <c r="E427" s="606"/>
      <c r="F427" s="606"/>
      <c r="G427" s="606"/>
      <c r="H427" s="607"/>
    </row>
    <row r="428" spans="2:8" ht="47.4" thickBot="1" x14ac:dyDescent="0.35">
      <c r="B428" s="149"/>
      <c r="C428" s="149" t="s">
        <v>457</v>
      </c>
      <c r="D428" s="10" t="s">
        <v>458</v>
      </c>
      <c r="E428" s="10" t="s">
        <v>459</v>
      </c>
      <c r="F428" s="10" t="s">
        <v>460</v>
      </c>
      <c r="G428" s="10" t="s">
        <v>461</v>
      </c>
      <c r="H428" s="169" t="s">
        <v>462</v>
      </c>
    </row>
    <row r="429" spans="2:8" ht="15.6" x14ac:dyDescent="0.3">
      <c r="B429" s="608"/>
      <c r="C429" s="179" t="s">
        <v>82</v>
      </c>
      <c r="D429" s="210">
        <v>1</v>
      </c>
      <c r="E429" s="219">
        <v>1</v>
      </c>
      <c r="F429" s="219">
        <v>0</v>
      </c>
      <c r="G429" s="219">
        <v>0</v>
      </c>
      <c r="H429" s="351">
        <v>0.5</v>
      </c>
    </row>
    <row r="430" spans="2:8" ht="16.2" thickBot="1" x14ac:dyDescent="0.35">
      <c r="B430" s="609"/>
      <c r="C430" s="180" t="s">
        <v>312</v>
      </c>
      <c r="D430" s="210">
        <v>0</v>
      </c>
      <c r="E430" s="219">
        <v>0</v>
      </c>
      <c r="F430" s="219">
        <v>0</v>
      </c>
      <c r="G430" s="219">
        <v>0</v>
      </c>
      <c r="H430" s="350" t="s">
        <v>62</v>
      </c>
    </row>
    <row r="431" spans="2:8" ht="15.6" x14ac:dyDescent="0.3">
      <c r="B431" s="609"/>
      <c r="C431" s="153" t="s">
        <v>464</v>
      </c>
      <c r="D431" s="32">
        <f>SUM(D429:D430)</f>
        <v>1</v>
      </c>
      <c r="E431" s="32">
        <f>SUM(E429:E430)</f>
        <v>1</v>
      </c>
      <c r="F431" s="32">
        <f>SUM(F429:F430)</f>
        <v>0</v>
      </c>
      <c r="G431" s="32">
        <f>SUM(G429:G430)</f>
        <v>0</v>
      </c>
      <c r="H431" s="32">
        <f>SUM(H429:H430)</f>
        <v>0.5</v>
      </c>
    </row>
    <row r="432" spans="2:8" ht="15.6" x14ac:dyDescent="0.3">
      <c r="B432" s="609"/>
      <c r="C432" s="155" t="s">
        <v>465</v>
      </c>
      <c r="D432" s="156">
        <v>2</v>
      </c>
      <c r="E432" s="8">
        <v>2</v>
      </c>
      <c r="F432" s="22">
        <v>2</v>
      </c>
      <c r="G432" s="22">
        <v>2</v>
      </c>
      <c r="H432" s="22">
        <v>2</v>
      </c>
    </row>
    <row r="433" spans="2:8" ht="16.2" thickBot="1" x14ac:dyDescent="0.35">
      <c r="B433" s="609"/>
      <c r="C433" s="157" t="s">
        <v>466</v>
      </c>
      <c r="D433" s="165">
        <f>D431/D432</f>
        <v>0.5</v>
      </c>
      <c r="E433" s="166">
        <f t="shared" ref="E433:H433" si="40">E431/E432</f>
        <v>0.5</v>
      </c>
      <c r="F433" s="166">
        <f t="shared" si="40"/>
        <v>0</v>
      </c>
      <c r="G433" s="166">
        <f t="shared" si="40"/>
        <v>0</v>
      </c>
      <c r="H433" s="166">
        <f t="shared" si="40"/>
        <v>0.25</v>
      </c>
    </row>
    <row r="434" spans="2:8" ht="18" x14ac:dyDescent="0.35">
      <c r="B434" s="609"/>
      <c r="C434" s="159" t="s">
        <v>467</v>
      </c>
      <c r="D434" s="611">
        <f>SUM(D433:H433)</f>
        <v>1.25</v>
      </c>
      <c r="E434" s="612"/>
      <c r="F434" s="612"/>
      <c r="G434" s="612"/>
      <c r="H434" s="613"/>
    </row>
    <row r="435" spans="2:8" ht="18.600000000000001" thickBot="1" x14ac:dyDescent="0.4">
      <c r="B435" s="610"/>
      <c r="C435" s="160" t="s">
        <v>468</v>
      </c>
      <c r="D435" s="617">
        <f>D434/COUNT(D433:H433)</f>
        <v>0.25</v>
      </c>
      <c r="E435" s="618"/>
      <c r="F435" s="618"/>
      <c r="G435" s="618"/>
      <c r="H435" s="619"/>
    </row>
    <row r="436" spans="2:8" ht="15" thickBot="1" x14ac:dyDescent="0.35"/>
    <row r="437" spans="2:8" ht="16.2" thickBot="1" x14ac:dyDescent="0.35">
      <c r="B437" s="605" t="s">
        <v>509</v>
      </c>
      <c r="C437" s="606"/>
      <c r="D437" s="606"/>
      <c r="E437" s="606"/>
      <c r="F437" s="606"/>
      <c r="G437" s="606"/>
      <c r="H437" s="607"/>
    </row>
    <row r="438" spans="2:8" ht="47.4" thickBot="1" x14ac:dyDescent="0.35">
      <c r="B438" s="149"/>
      <c r="C438" s="149" t="s">
        <v>457</v>
      </c>
      <c r="D438" s="10" t="s">
        <v>458</v>
      </c>
      <c r="E438" s="10" t="s">
        <v>459</v>
      </c>
      <c r="F438" s="10" t="s">
        <v>460</v>
      </c>
      <c r="G438" s="10" t="s">
        <v>461</v>
      </c>
      <c r="H438" s="169" t="s">
        <v>462</v>
      </c>
    </row>
    <row r="439" spans="2:8" ht="15.6" x14ac:dyDescent="0.3">
      <c r="B439" s="608"/>
      <c r="C439" s="179" t="s">
        <v>295</v>
      </c>
      <c r="D439" s="24">
        <v>1</v>
      </c>
      <c r="E439" s="84">
        <v>0</v>
      </c>
      <c r="F439" s="84">
        <v>0</v>
      </c>
      <c r="G439" s="25">
        <v>0</v>
      </c>
      <c r="H439" s="353" t="s">
        <v>62</v>
      </c>
    </row>
    <row r="440" spans="2:8" ht="16.2" thickBot="1" x14ac:dyDescent="0.35">
      <c r="B440" s="609"/>
      <c r="C440" s="354" t="s">
        <v>560</v>
      </c>
      <c r="D440" s="24" t="s">
        <v>62</v>
      </c>
      <c r="E440" s="25" t="s">
        <v>62</v>
      </c>
      <c r="F440" s="25" t="s">
        <v>62</v>
      </c>
      <c r="G440" s="25" t="s">
        <v>62</v>
      </c>
      <c r="H440" s="350" t="s">
        <v>62</v>
      </c>
    </row>
    <row r="441" spans="2:8" ht="15.6" x14ac:dyDescent="0.3">
      <c r="B441" s="609"/>
      <c r="C441" s="181" t="s">
        <v>464</v>
      </c>
      <c r="D441" s="32">
        <f>SUM(D439:D440)</f>
        <v>1</v>
      </c>
      <c r="E441" s="32">
        <f t="shared" ref="E441:G441" si="41">SUM(E439:E440)</f>
        <v>0</v>
      </c>
      <c r="F441" s="32">
        <f t="shared" si="41"/>
        <v>0</v>
      </c>
      <c r="G441" s="32">
        <f t="shared" si="41"/>
        <v>0</v>
      </c>
      <c r="H441" s="32" t="s">
        <v>62</v>
      </c>
    </row>
    <row r="442" spans="2:8" ht="15.6" x14ac:dyDescent="0.3">
      <c r="B442" s="609"/>
      <c r="C442" s="155" t="s">
        <v>465</v>
      </c>
      <c r="D442" s="156">
        <v>2</v>
      </c>
      <c r="E442" s="8">
        <v>2</v>
      </c>
      <c r="F442" s="22">
        <v>2</v>
      </c>
      <c r="G442" s="22">
        <v>2</v>
      </c>
      <c r="H442" s="22">
        <v>2</v>
      </c>
    </row>
    <row r="443" spans="2:8" ht="16.2" thickBot="1" x14ac:dyDescent="0.35">
      <c r="B443" s="609"/>
      <c r="C443" s="157" t="s">
        <v>466</v>
      </c>
      <c r="D443" s="165">
        <f>D441/D442</f>
        <v>0.5</v>
      </c>
      <c r="E443" s="166">
        <f t="shared" ref="E443:G443" si="42">E441/E442</f>
        <v>0</v>
      </c>
      <c r="F443" s="166">
        <f t="shared" si="42"/>
        <v>0</v>
      </c>
      <c r="G443" s="166">
        <f t="shared" si="42"/>
        <v>0</v>
      </c>
      <c r="H443" s="166" t="s">
        <v>62</v>
      </c>
    </row>
    <row r="444" spans="2:8" ht="18" x14ac:dyDescent="0.35">
      <c r="B444" s="609"/>
      <c r="C444" s="159" t="s">
        <v>467</v>
      </c>
      <c r="D444" s="611">
        <f>SUM(D443:H443)</f>
        <v>0.5</v>
      </c>
      <c r="E444" s="612"/>
      <c r="F444" s="612"/>
      <c r="G444" s="612"/>
      <c r="H444" s="613"/>
    </row>
    <row r="445" spans="2:8" ht="18.600000000000001" thickBot="1" x14ac:dyDescent="0.4">
      <c r="B445" s="610"/>
      <c r="C445" s="160" t="s">
        <v>468</v>
      </c>
      <c r="D445" s="617">
        <f>D444/COUNT(D443:H443)</f>
        <v>0.125</v>
      </c>
      <c r="E445" s="618"/>
      <c r="F445" s="618"/>
      <c r="G445" s="618"/>
      <c r="H445" s="619"/>
    </row>
    <row r="446" spans="2:8" ht="15" thickBot="1" x14ac:dyDescent="0.35"/>
    <row r="447" spans="2:8" ht="16.2" thickBot="1" x14ac:dyDescent="0.35">
      <c r="B447" s="605" t="s">
        <v>496</v>
      </c>
      <c r="C447" s="606"/>
      <c r="D447" s="606"/>
      <c r="E447" s="606"/>
      <c r="F447" s="606"/>
      <c r="G447" s="606"/>
      <c r="H447" s="607"/>
    </row>
    <row r="448" spans="2:8" ht="47.4" thickBot="1" x14ac:dyDescent="0.35">
      <c r="B448" s="149"/>
      <c r="C448" s="149" t="s">
        <v>457</v>
      </c>
      <c r="D448" s="10" t="s">
        <v>458</v>
      </c>
      <c r="E448" s="10" t="s">
        <v>459</v>
      </c>
      <c r="F448" s="10" t="s">
        <v>460</v>
      </c>
      <c r="G448" s="10" t="s">
        <v>461</v>
      </c>
      <c r="H448" s="169" t="s">
        <v>462</v>
      </c>
    </row>
    <row r="449" spans="2:8" ht="15.6" x14ac:dyDescent="0.3">
      <c r="B449" s="608"/>
      <c r="C449" s="179" t="s">
        <v>332</v>
      </c>
      <c r="D449" s="84">
        <v>0</v>
      </c>
      <c r="E449" s="84">
        <v>0</v>
      </c>
      <c r="F449" s="84">
        <v>0</v>
      </c>
      <c r="G449" s="84">
        <v>0</v>
      </c>
      <c r="H449" s="357">
        <v>0.5</v>
      </c>
    </row>
    <row r="450" spans="2:8" ht="15.6" x14ac:dyDescent="0.3">
      <c r="B450" s="609"/>
      <c r="C450" s="174" t="s">
        <v>295</v>
      </c>
      <c r="D450" s="78">
        <v>0</v>
      </c>
      <c r="E450" s="84">
        <v>0</v>
      </c>
      <c r="F450" s="84">
        <v>0</v>
      </c>
      <c r="G450" s="84">
        <v>0</v>
      </c>
      <c r="H450" s="358">
        <v>0.5</v>
      </c>
    </row>
    <row r="451" spans="2:8" ht="16.2" thickBot="1" x14ac:dyDescent="0.35">
      <c r="B451" s="609"/>
      <c r="C451" s="354" t="s">
        <v>547</v>
      </c>
      <c r="D451" s="24">
        <v>0</v>
      </c>
      <c r="E451" s="25">
        <v>0</v>
      </c>
      <c r="F451" s="25">
        <v>0</v>
      </c>
      <c r="G451" s="25">
        <v>0</v>
      </c>
      <c r="H451" s="356" t="s">
        <v>62</v>
      </c>
    </row>
    <row r="452" spans="2:8" ht="15.6" x14ac:dyDescent="0.3">
      <c r="B452" s="609"/>
      <c r="C452" s="153" t="s">
        <v>464</v>
      </c>
      <c r="D452" s="32">
        <f>SUM(D449:D451)</f>
        <v>0</v>
      </c>
      <c r="E452" s="32">
        <f t="shared" ref="E452:H452" si="43">SUM(E449:E451)</f>
        <v>0</v>
      </c>
      <c r="F452" s="32">
        <f t="shared" si="43"/>
        <v>0</v>
      </c>
      <c r="G452" s="32">
        <f t="shared" si="43"/>
        <v>0</v>
      </c>
      <c r="H452" s="32">
        <f t="shared" si="43"/>
        <v>1</v>
      </c>
    </row>
    <row r="453" spans="2:8" ht="15.6" x14ac:dyDescent="0.3">
      <c r="B453" s="609"/>
      <c r="C453" s="155" t="s">
        <v>465</v>
      </c>
      <c r="D453" s="156">
        <v>3</v>
      </c>
      <c r="E453" s="8">
        <v>3</v>
      </c>
      <c r="F453" s="22">
        <v>3</v>
      </c>
      <c r="G453" s="22">
        <v>3</v>
      </c>
      <c r="H453" s="22">
        <v>3</v>
      </c>
    </row>
    <row r="454" spans="2:8" ht="16.2" thickBot="1" x14ac:dyDescent="0.35">
      <c r="B454" s="609"/>
      <c r="C454" s="157" t="s">
        <v>466</v>
      </c>
      <c r="D454" s="165">
        <f>D452/D453</f>
        <v>0</v>
      </c>
      <c r="E454" s="166">
        <f t="shared" ref="E454:H454" si="44">E452/E453</f>
        <v>0</v>
      </c>
      <c r="F454" s="166">
        <f t="shared" si="44"/>
        <v>0</v>
      </c>
      <c r="G454" s="166">
        <f t="shared" si="44"/>
        <v>0</v>
      </c>
      <c r="H454" s="166">
        <f t="shared" si="44"/>
        <v>0.33333333333333331</v>
      </c>
    </row>
    <row r="455" spans="2:8" ht="18" x14ac:dyDescent="0.35">
      <c r="B455" s="609"/>
      <c r="C455" s="159" t="s">
        <v>467</v>
      </c>
      <c r="D455" s="611">
        <f>SUM(D454:H454)</f>
        <v>0.33333333333333331</v>
      </c>
      <c r="E455" s="612"/>
      <c r="F455" s="612"/>
      <c r="G455" s="612"/>
      <c r="H455" s="613"/>
    </row>
    <row r="456" spans="2:8" ht="18.600000000000001" thickBot="1" x14ac:dyDescent="0.4">
      <c r="B456" s="610"/>
      <c r="C456" s="160" t="s">
        <v>468</v>
      </c>
      <c r="D456" s="617">
        <f>D455/COUNT(D454:H454)</f>
        <v>6.6666666666666666E-2</v>
      </c>
      <c r="E456" s="618"/>
      <c r="F456" s="618"/>
      <c r="G456" s="618"/>
      <c r="H456" s="619"/>
    </row>
  </sheetData>
  <mergeCells count="152">
    <mergeCell ref="B23:H23"/>
    <mergeCell ref="B25:B38"/>
    <mergeCell ref="D37:H37"/>
    <mergeCell ref="D38:H38"/>
    <mergeCell ref="B40:H40"/>
    <mergeCell ref="B42:B48"/>
    <mergeCell ref="B2:H2"/>
    <mergeCell ref="B4:B9"/>
    <mergeCell ref="D8:H8"/>
    <mergeCell ref="D9:H9"/>
    <mergeCell ref="B11:H11"/>
    <mergeCell ref="B13:B21"/>
    <mergeCell ref="D20:H20"/>
    <mergeCell ref="D21:H21"/>
    <mergeCell ref="D47:H47"/>
    <mergeCell ref="D48:H48"/>
    <mergeCell ref="D86:H86"/>
    <mergeCell ref="D87:H87"/>
    <mergeCell ref="B89:H89"/>
    <mergeCell ref="B91:B99"/>
    <mergeCell ref="D98:H98"/>
    <mergeCell ref="D99:H99"/>
    <mergeCell ref="B120:H120"/>
    <mergeCell ref="B122:B127"/>
    <mergeCell ref="D126:H126"/>
    <mergeCell ref="D127:H127"/>
    <mergeCell ref="B79:B87"/>
    <mergeCell ref="D263:H263"/>
    <mergeCell ref="D264:H264"/>
    <mergeCell ref="B223:B229"/>
    <mergeCell ref="D228:H228"/>
    <mergeCell ref="D229:H229"/>
    <mergeCell ref="B244:H244"/>
    <mergeCell ref="B246:B254"/>
    <mergeCell ref="D253:H253"/>
    <mergeCell ref="D254:H254"/>
    <mergeCell ref="B231:H231"/>
    <mergeCell ref="B233:B242"/>
    <mergeCell ref="D241:H241"/>
    <mergeCell ref="D242:H242"/>
    <mergeCell ref="B277:H277"/>
    <mergeCell ref="B279:B287"/>
    <mergeCell ref="D286:H286"/>
    <mergeCell ref="D287:H287"/>
    <mergeCell ref="B289:H289"/>
    <mergeCell ref="B291:B296"/>
    <mergeCell ref="D295:H295"/>
    <mergeCell ref="D296:H296"/>
    <mergeCell ref="B266:H266"/>
    <mergeCell ref="B268:B275"/>
    <mergeCell ref="D274:H274"/>
    <mergeCell ref="D275:H275"/>
    <mergeCell ref="D333:H333"/>
    <mergeCell ref="B298:H298"/>
    <mergeCell ref="B300:B305"/>
    <mergeCell ref="D304:H304"/>
    <mergeCell ref="D305:H305"/>
    <mergeCell ref="B307:H307"/>
    <mergeCell ref="B309:B314"/>
    <mergeCell ref="D313:H313"/>
    <mergeCell ref="D314:H314"/>
    <mergeCell ref="B326:H326"/>
    <mergeCell ref="B447:H447"/>
    <mergeCell ref="B449:B456"/>
    <mergeCell ref="D455:H455"/>
    <mergeCell ref="D456:H456"/>
    <mergeCell ref="B437:H437"/>
    <mergeCell ref="B439:B445"/>
    <mergeCell ref="D444:H444"/>
    <mergeCell ref="D445:H445"/>
    <mergeCell ref="B427:H427"/>
    <mergeCell ref="B429:B435"/>
    <mergeCell ref="D434:H434"/>
    <mergeCell ref="D435:H435"/>
    <mergeCell ref="B399:H399"/>
    <mergeCell ref="B401:B406"/>
    <mergeCell ref="D405:H405"/>
    <mergeCell ref="D406:H406"/>
    <mergeCell ref="B256:H256"/>
    <mergeCell ref="B258:B264"/>
    <mergeCell ref="B373:H373"/>
    <mergeCell ref="B375:B387"/>
    <mergeCell ref="D386:H386"/>
    <mergeCell ref="D387:H387"/>
    <mergeCell ref="B389:H389"/>
    <mergeCell ref="B391:B397"/>
    <mergeCell ref="D396:H396"/>
    <mergeCell ref="D397:H397"/>
    <mergeCell ref="B316:H316"/>
    <mergeCell ref="B318:B324"/>
    <mergeCell ref="D323:H323"/>
    <mergeCell ref="D324:H324"/>
    <mergeCell ref="B345:H345"/>
    <mergeCell ref="B347:B371"/>
    <mergeCell ref="D370:H370"/>
    <mergeCell ref="D371:H371"/>
    <mergeCell ref="B328:B333"/>
    <mergeCell ref="D332:H332"/>
    <mergeCell ref="B50:H50"/>
    <mergeCell ref="B52:B62"/>
    <mergeCell ref="D61:H61"/>
    <mergeCell ref="D62:H62"/>
    <mergeCell ref="B64:H64"/>
    <mergeCell ref="B66:B75"/>
    <mergeCell ref="D74:H74"/>
    <mergeCell ref="D75:H75"/>
    <mergeCell ref="B77:H77"/>
    <mergeCell ref="B138:H138"/>
    <mergeCell ref="B140:B146"/>
    <mergeCell ref="D145:H145"/>
    <mergeCell ref="D146:H146"/>
    <mergeCell ref="B148:H148"/>
    <mergeCell ref="B150:B158"/>
    <mergeCell ref="D157:H157"/>
    <mergeCell ref="B110:H110"/>
    <mergeCell ref="B112:B118"/>
    <mergeCell ref="D117:H117"/>
    <mergeCell ref="D118:H118"/>
    <mergeCell ref="D158:H158"/>
    <mergeCell ref="B221:H221"/>
    <mergeCell ref="B169:H169"/>
    <mergeCell ref="B171:B203"/>
    <mergeCell ref="D202:H202"/>
    <mergeCell ref="D203:H203"/>
    <mergeCell ref="B205:H205"/>
    <mergeCell ref="B207:B219"/>
    <mergeCell ref="D218:H218"/>
    <mergeCell ref="D219:H219"/>
    <mergeCell ref="B418:H418"/>
    <mergeCell ref="B420:B425"/>
    <mergeCell ref="D424:H424"/>
    <mergeCell ref="D425:H425"/>
    <mergeCell ref="B101:H101"/>
    <mergeCell ref="B103:B108"/>
    <mergeCell ref="D107:H107"/>
    <mergeCell ref="D108:H108"/>
    <mergeCell ref="B335:H335"/>
    <mergeCell ref="B337:B343"/>
    <mergeCell ref="D342:H342"/>
    <mergeCell ref="D343:H343"/>
    <mergeCell ref="B408:H408"/>
    <mergeCell ref="B410:B416"/>
    <mergeCell ref="D415:H415"/>
    <mergeCell ref="D416:H416"/>
    <mergeCell ref="B160:H160"/>
    <mergeCell ref="B162:B167"/>
    <mergeCell ref="D166:H166"/>
    <mergeCell ref="D167:H167"/>
    <mergeCell ref="B129:H129"/>
    <mergeCell ref="B131:B136"/>
    <mergeCell ref="D135:H135"/>
    <mergeCell ref="D136:H13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ABD6-8C8A-410A-89DC-2540A2C8780B}">
  <dimension ref="B2:I127"/>
  <sheetViews>
    <sheetView workbookViewId="0"/>
  </sheetViews>
  <sheetFormatPr defaultRowHeight="14.4" x14ac:dyDescent="0.3"/>
  <cols>
    <col min="1" max="1" width="5.44140625" customWidth="1"/>
    <col min="2" max="2" width="11.5546875" customWidth="1"/>
    <col min="3" max="3" width="43.5546875" customWidth="1"/>
    <col min="4" max="5" width="16.6640625" style="107" customWidth="1"/>
    <col min="7" max="7" width="7.109375" customWidth="1"/>
    <col min="8" max="8" width="14.33203125" customWidth="1"/>
    <col min="9" max="9" width="22" customWidth="1"/>
  </cols>
  <sheetData>
    <row r="2" spans="2:9" ht="62.4" x14ac:dyDescent="0.3">
      <c r="B2" s="323" t="s">
        <v>346</v>
      </c>
      <c r="C2" s="324" t="s">
        <v>347</v>
      </c>
      <c r="D2" s="373" t="s">
        <v>255</v>
      </c>
      <c r="E2" s="325" t="s">
        <v>440</v>
      </c>
    </row>
    <row r="3" spans="2:9" ht="15.6" x14ac:dyDescent="0.3">
      <c r="B3" s="110">
        <v>1</v>
      </c>
      <c r="C3" s="321" t="s">
        <v>324</v>
      </c>
      <c r="D3" s="334">
        <f>'Gender - Data Sheet '!F4</f>
        <v>4</v>
      </c>
      <c r="E3" s="335">
        <f t="shared" ref="E3:E34" si="0">D3/4*10</f>
        <v>10</v>
      </c>
      <c r="G3" s="488"/>
      <c r="H3" s="489">
        <v>10</v>
      </c>
      <c r="I3" s="490" t="s">
        <v>356</v>
      </c>
    </row>
    <row r="4" spans="2:9" ht="15.6" x14ac:dyDescent="0.3">
      <c r="B4" s="110">
        <v>1</v>
      </c>
      <c r="C4" s="321" t="s">
        <v>337</v>
      </c>
      <c r="D4" s="334">
        <f>'Gender - Data Sheet '!F8</f>
        <v>4</v>
      </c>
      <c r="E4" s="335">
        <f t="shared" si="0"/>
        <v>10</v>
      </c>
      <c r="G4" s="491"/>
      <c r="H4" s="484" t="s">
        <v>359</v>
      </c>
      <c r="I4" s="490" t="s">
        <v>360</v>
      </c>
    </row>
    <row r="5" spans="2:9" ht="15.6" x14ac:dyDescent="0.3">
      <c r="B5" s="110">
        <v>1</v>
      </c>
      <c r="C5" s="321" t="s">
        <v>340</v>
      </c>
      <c r="D5" s="334">
        <f>'Gender - Data Sheet '!F9</f>
        <v>4</v>
      </c>
      <c r="E5" s="335">
        <f t="shared" si="0"/>
        <v>10</v>
      </c>
      <c r="G5" s="492"/>
      <c r="H5" s="484" t="s">
        <v>362</v>
      </c>
      <c r="I5" s="490" t="s">
        <v>363</v>
      </c>
    </row>
    <row r="6" spans="2:9" ht="15.6" x14ac:dyDescent="0.3">
      <c r="B6" s="110">
        <v>1</v>
      </c>
      <c r="C6" s="321" t="s">
        <v>344</v>
      </c>
      <c r="D6" s="334">
        <f>'Gender - Data Sheet '!F11</f>
        <v>4</v>
      </c>
      <c r="E6" s="335">
        <f t="shared" si="0"/>
        <v>10</v>
      </c>
      <c r="G6" s="493"/>
      <c r="H6" s="484" t="s">
        <v>365</v>
      </c>
      <c r="I6" s="490" t="s">
        <v>366</v>
      </c>
    </row>
    <row r="7" spans="2:9" ht="15.6" x14ac:dyDescent="0.3">
      <c r="B7" s="110">
        <v>1</v>
      </c>
      <c r="C7" s="321" t="s">
        <v>325</v>
      </c>
      <c r="D7" s="334">
        <f>'Gender - Data Sheet '!F14</f>
        <v>4</v>
      </c>
      <c r="E7" s="335">
        <f t="shared" si="0"/>
        <v>10</v>
      </c>
      <c r="G7" s="494"/>
      <c r="H7" s="484" t="s">
        <v>367</v>
      </c>
      <c r="I7" s="490" t="s">
        <v>368</v>
      </c>
    </row>
    <row r="8" spans="2:9" ht="15.6" x14ac:dyDescent="0.3">
      <c r="B8" s="110">
        <v>1</v>
      </c>
      <c r="C8" s="321" t="s">
        <v>327</v>
      </c>
      <c r="D8" s="334">
        <f>'Gender - Data Sheet '!F24</f>
        <v>4</v>
      </c>
      <c r="E8" s="335">
        <f t="shared" si="0"/>
        <v>10</v>
      </c>
      <c r="G8" s="495"/>
      <c r="H8" s="484" t="s">
        <v>369</v>
      </c>
      <c r="I8" s="490" t="s">
        <v>370</v>
      </c>
    </row>
    <row r="9" spans="2:9" ht="15.6" x14ac:dyDescent="0.3">
      <c r="B9" s="110">
        <v>1</v>
      </c>
      <c r="C9" s="321" t="s">
        <v>318</v>
      </c>
      <c r="D9" s="334">
        <f>'Gender - Data Sheet '!F27</f>
        <v>4</v>
      </c>
      <c r="E9" s="335">
        <f t="shared" si="0"/>
        <v>10</v>
      </c>
    </row>
    <row r="10" spans="2:9" ht="15.6" x14ac:dyDescent="0.3">
      <c r="B10" s="110">
        <v>1</v>
      </c>
      <c r="C10" s="321" t="s">
        <v>330</v>
      </c>
      <c r="D10" s="334">
        <f>'Gender - Data Sheet '!F32</f>
        <v>4</v>
      </c>
      <c r="E10" s="335">
        <f t="shared" si="0"/>
        <v>10</v>
      </c>
    </row>
    <row r="11" spans="2:9" ht="15.6" x14ac:dyDescent="0.3">
      <c r="B11" s="110">
        <v>1</v>
      </c>
      <c r="C11" s="322" t="s">
        <v>268</v>
      </c>
      <c r="D11" s="334">
        <f>'Gender - Data Sheet '!F35</f>
        <v>4</v>
      </c>
      <c r="E11" s="335">
        <f t="shared" si="0"/>
        <v>10</v>
      </c>
    </row>
    <row r="12" spans="2:9" ht="15.6" x14ac:dyDescent="0.3">
      <c r="B12" s="110">
        <v>1</v>
      </c>
      <c r="C12" s="322" t="s">
        <v>520</v>
      </c>
      <c r="D12" s="334">
        <f>'Gender - Data Sheet '!F36</f>
        <v>4</v>
      </c>
      <c r="E12" s="335">
        <f t="shared" si="0"/>
        <v>10</v>
      </c>
    </row>
    <row r="13" spans="2:9" ht="15.6" x14ac:dyDescent="0.3">
      <c r="B13" s="110">
        <v>1</v>
      </c>
      <c r="C13" s="322" t="s">
        <v>57</v>
      </c>
      <c r="D13" s="334">
        <f>'Gender - Data Sheet '!F41</f>
        <v>4</v>
      </c>
      <c r="E13" s="335">
        <f t="shared" si="0"/>
        <v>10</v>
      </c>
    </row>
    <row r="14" spans="2:9" ht="15.6" x14ac:dyDescent="0.3">
      <c r="B14" s="110">
        <v>1</v>
      </c>
      <c r="C14" s="322" t="s">
        <v>2</v>
      </c>
      <c r="D14" s="334">
        <f>'Gender - Data Sheet '!F43</f>
        <v>4</v>
      </c>
      <c r="E14" s="335">
        <f t="shared" si="0"/>
        <v>10</v>
      </c>
    </row>
    <row r="15" spans="2:9" ht="15.6" x14ac:dyDescent="0.3">
      <c r="B15" s="110">
        <v>1</v>
      </c>
      <c r="C15" s="322" t="s">
        <v>3</v>
      </c>
      <c r="D15" s="334">
        <f>'Gender - Data Sheet '!F50</f>
        <v>4</v>
      </c>
      <c r="E15" s="335">
        <f t="shared" si="0"/>
        <v>10</v>
      </c>
    </row>
    <row r="16" spans="2:9" ht="15.6" x14ac:dyDescent="0.3">
      <c r="B16" s="110">
        <v>1</v>
      </c>
      <c r="C16" s="322" t="s">
        <v>5</v>
      </c>
      <c r="D16" s="334">
        <f>'Gender - Data Sheet '!F58</f>
        <v>4</v>
      </c>
      <c r="E16" s="335">
        <f t="shared" si="0"/>
        <v>10</v>
      </c>
    </row>
    <row r="17" spans="2:5" ht="15.6" x14ac:dyDescent="0.3">
      <c r="B17" s="110">
        <v>1</v>
      </c>
      <c r="C17" s="322" t="s">
        <v>276</v>
      </c>
      <c r="D17" s="334">
        <f>'Gender - Data Sheet '!F59</f>
        <v>4</v>
      </c>
      <c r="E17" s="335">
        <f t="shared" si="0"/>
        <v>10</v>
      </c>
    </row>
    <row r="18" spans="2:5" ht="15.6" x14ac:dyDescent="0.3">
      <c r="B18" s="110">
        <v>1</v>
      </c>
      <c r="C18" s="322" t="s">
        <v>6</v>
      </c>
      <c r="D18" s="334">
        <f>'Gender - Data Sheet '!F60</f>
        <v>4</v>
      </c>
      <c r="E18" s="335">
        <f t="shared" si="0"/>
        <v>10</v>
      </c>
    </row>
    <row r="19" spans="2:5" ht="15.6" x14ac:dyDescent="0.3">
      <c r="B19" s="110">
        <v>1</v>
      </c>
      <c r="C19" s="322" t="s">
        <v>277</v>
      </c>
      <c r="D19" s="334">
        <f>'Gender - Data Sheet '!F61</f>
        <v>4</v>
      </c>
      <c r="E19" s="335">
        <f t="shared" si="0"/>
        <v>10</v>
      </c>
    </row>
    <row r="20" spans="2:5" ht="15.6" x14ac:dyDescent="0.3">
      <c r="B20" s="110">
        <v>1</v>
      </c>
      <c r="C20" s="322" t="s">
        <v>530</v>
      </c>
      <c r="D20" s="334">
        <f>'Gender - Data Sheet '!F68</f>
        <v>4</v>
      </c>
      <c r="E20" s="335">
        <f t="shared" si="0"/>
        <v>10</v>
      </c>
    </row>
    <row r="21" spans="2:5" ht="15.6" x14ac:dyDescent="0.3">
      <c r="B21" s="110">
        <v>1</v>
      </c>
      <c r="C21" s="322" t="s">
        <v>283</v>
      </c>
      <c r="D21" s="334">
        <f>'Gender - Data Sheet '!F69</f>
        <v>4</v>
      </c>
      <c r="E21" s="335">
        <f t="shared" si="0"/>
        <v>10</v>
      </c>
    </row>
    <row r="22" spans="2:5" ht="15.6" x14ac:dyDescent="0.3">
      <c r="B22" s="110">
        <v>1</v>
      </c>
      <c r="C22" s="322" t="s">
        <v>9</v>
      </c>
      <c r="D22" s="334">
        <f>'Gender - Data Sheet '!F70</f>
        <v>4</v>
      </c>
      <c r="E22" s="335">
        <f t="shared" si="0"/>
        <v>10</v>
      </c>
    </row>
    <row r="23" spans="2:5" ht="15.6" x14ac:dyDescent="0.3">
      <c r="B23" s="110">
        <v>1</v>
      </c>
      <c r="C23" s="322" t="s">
        <v>59</v>
      </c>
      <c r="D23" s="334">
        <f>'Gender - Data Sheet '!F71</f>
        <v>4</v>
      </c>
      <c r="E23" s="335">
        <f t="shared" si="0"/>
        <v>10</v>
      </c>
    </row>
    <row r="24" spans="2:5" ht="15.6" x14ac:dyDescent="0.3">
      <c r="B24" s="110">
        <v>1</v>
      </c>
      <c r="C24" s="322" t="s">
        <v>10</v>
      </c>
      <c r="D24" s="334">
        <f>'Gender - Data Sheet '!F76</f>
        <v>4</v>
      </c>
      <c r="E24" s="335">
        <f t="shared" si="0"/>
        <v>10</v>
      </c>
    </row>
    <row r="25" spans="2:5" ht="15.6" x14ac:dyDescent="0.3">
      <c r="B25" s="110">
        <v>1</v>
      </c>
      <c r="C25" s="322" t="s">
        <v>11</v>
      </c>
      <c r="D25" s="334">
        <f>'Gender - Data Sheet '!F77</f>
        <v>4</v>
      </c>
      <c r="E25" s="335">
        <f t="shared" si="0"/>
        <v>10</v>
      </c>
    </row>
    <row r="26" spans="2:5" ht="15.6" x14ac:dyDescent="0.3">
      <c r="B26" s="110">
        <v>1</v>
      </c>
      <c r="C26" s="322" t="s">
        <v>18</v>
      </c>
      <c r="D26" s="334">
        <f>'Gender - Data Sheet '!F90</f>
        <v>4</v>
      </c>
      <c r="E26" s="335">
        <f t="shared" si="0"/>
        <v>10</v>
      </c>
    </row>
    <row r="27" spans="2:5" ht="15.6" x14ac:dyDescent="0.3">
      <c r="B27" s="110">
        <v>1</v>
      </c>
      <c r="C27" s="322" t="s">
        <v>537</v>
      </c>
      <c r="D27" s="334">
        <f>'Gender - Data Sheet '!F99</f>
        <v>4</v>
      </c>
      <c r="E27" s="335">
        <f t="shared" si="0"/>
        <v>10</v>
      </c>
    </row>
    <row r="28" spans="2:5" ht="15.6" x14ac:dyDescent="0.3">
      <c r="B28" s="110">
        <v>1</v>
      </c>
      <c r="C28" s="322" t="s">
        <v>415</v>
      </c>
      <c r="D28" s="334">
        <f>'Gender - Data Sheet '!F102</f>
        <v>4</v>
      </c>
      <c r="E28" s="335">
        <f t="shared" si="0"/>
        <v>10</v>
      </c>
    </row>
    <row r="29" spans="2:5" ht="15.6" x14ac:dyDescent="0.3">
      <c r="B29" s="110">
        <v>1</v>
      </c>
      <c r="C29" s="322" t="s">
        <v>23</v>
      </c>
      <c r="D29" s="334">
        <f>'Gender - Data Sheet '!F103</f>
        <v>4</v>
      </c>
      <c r="E29" s="335">
        <f t="shared" si="0"/>
        <v>10</v>
      </c>
    </row>
    <row r="30" spans="2:5" ht="15.6" x14ac:dyDescent="0.3">
      <c r="B30" s="110">
        <v>1</v>
      </c>
      <c r="C30" s="322" t="s">
        <v>416</v>
      </c>
      <c r="D30" s="334">
        <f>'Gender - Data Sheet '!F106</f>
        <v>4</v>
      </c>
      <c r="E30" s="335">
        <f t="shared" si="0"/>
        <v>10</v>
      </c>
    </row>
    <row r="31" spans="2:5" ht="15.6" x14ac:dyDescent="0.3">
      <c r="B31" s="110">
        <v>1</v>
      </c>
      <c r="C31" s="322" t="s">
        <v>26</v>
      </c>
      <c r="D31" s="334">
        <f>'Gender - Data Sheet '!F112</f>
        <v>4</v>
      </c>
      <c r="E31" s="335">
        <f t="shared" si="0"/>
        <v>10</v>
      </c>
    </row>
    <row r="32" spans="2:5" ht="15.6" x14ac:dyDescent="0.3">
      <c r="B32" s="110">
        <v>1</v>
      </c>
      <c r="C32" s="322" t="s">
        <v>28</v>
      </c>
      <c r="D32" s="334">
        <f>'Gender - Data Sheet '!F115</f>
        <v>4</v>
      </c>
      <c r="E32" s="335">
        <f t="shared" si="0"/>
        <v>10</v>
      </c>
    </row>
    <row r="33" spans="2:5" ht="15.6" x14ac:dyDescent="0.3">
      <c r="B33" s="110">
        <v>1</v>
      </c>
      <c r="C33" s="322" t="s">
        <v>29</v>
      </c>
      <c r="D33" s="334">
        <f>'Gender - Data Sheet '!F116</f>
        <v>4</v>
      </c>
      <c r="E33" s="335">
        <f t="shared" si="0"/>
        <v>10</v>
      </c>
    </row>
    <row r="34" spans="2:5" ht="15.6" x14ac:dyDescent="0.3">
      <c r="B34" s="110">
        <v>1</v>
      </c>
      <c r="C34" s="322" t="s">
        <v>31</v>
      </c>
      <c r="D34" s="334">
        <f>'Gender - Data Sheet '!F118</f>
        <v>4</v>
      </c>
      <c r="E34" s="335">
        <f t="shared" si="0"/>
        <v>10</v>
      </c>
    </row>
    <row r="35" spans="2:5" ht="15.6" x14ac:dyDescent="0.3">
      <c r="B35" s="110">
        <v>1</v>
      </c>
      <c r="C35" s="322" t="s">
        <v>36</v>
      </c>
      <c r="D35" s="334">
        <f>'Gender - Data Sheet '!F126</f>
        <v>4</v>
      </c>
      <c r="E35" s="335">
        <f t="shared" ref="E35:E66" si="1">D35/4*10</f>
        <v>10</v>
      </c>
    </row>
    <row r="36" spans="2:5" ht="15.6" x14ac:dyDescent="0.3">
      <c r="B36" s="110">
        <v>34</v>
      </c>
      <c r="C36" s="322" t="s">
        <v>299</v>
      </c>
      <c r="D36" s="334">
        <f>'Gender - Data Sheet '!F5</f>
        <v>3</v>
      </c>
      <c r="E36" s="335">
        <f t="shared" si="1"/>
        <v>7.5</v>
      </c>
    </row>
    <row r="37" spans="2:5" ht="15.6" x14ac:dyDescent="0.3">
      <c r="B37" s="110">
        <v>34</v>
      </c>
      <c r="C37" s="321" t="s">
        <v>516</v>
      </c>
      <c r="D37" s="334">
        <f>'Gender - Data Sheet '!F7</f>
        <v>3</v>
      </c>
      <c r="E37" s="335">
        <f t="shared" si="1"/>
        <v>7.5</v>
      </c>
    </row>
    <row r="38" spans="2:5" ht="15.6" x14ac:dyDescent="0.3">
      <c r="B38" s="110">
        <v>34</v>
      </c>
      <c r="C38" s="321" t="s">
        <v>343</v>
      </c>
      <c r="D38" s="334">
        <f>'Gender - Data Sheet '!F10</f>
        <v>3</v>
      </c>
      <c r="E38" s="335">
        <f t="shared" si="1"/>
        <v>7.5</v>
      </c>
    </row>
    <row r="39" spans="2:5" ht="15.6" x14ac:dyDescent="0.3">
      <c r="B39" s="110">
        <v>34</v>
      </c>
      <c r="C39" s="322" t="s">
        <v>266</v>
      </c>
      <c r="D39" s="334">
        <f>'Gender - Data Sheet '!F17</f>
        <v>3</v>
      </c>
      <c r="E39" s="335">
        <f t="shared" si="1"/>
        <v>7.5</v>
      </c>
    </row>
    <row r="40" spans="2:5" ht="15.6" x14ac:dyDescent="0.3">
      <c r="B40" s="110">
        <v>34</v>
      </c>
      <c r="C40" s="321" t="s">
        <v>518</v>
      </c>
      <c r="D40" s="334">
        <f>'Gender - Data Sheet '!F23</f>
        <v>3</v>
      </c>
      <c r="E40" s="335">
        <f t="shared" si="1"/>
        <v>7.5</v>
      </c>
    </row>
    <row r="41" spans="2:5" ht="15.6" x14ac:dyDescent="0.3">
      <c r="B41" s="110">
        <v>34</v>
      </c>
      <c r="C41" s="321" t="s">
        <v>329</v>
      </c>
      <c r="D41" s="334">
        <f>'Gender - Data Sheet '!F29</f>
        <v>3</v>
      </c>
      <c r="E41" s="335">
        <f t="shared" si="1"/>
        <v>7.5</v>
      </c>
    </row>
    <row r="42" spans="2:5" ht="15.6" x14ac:dyDescent="0.3">
      <c r="B42" s="110">
        <v>34</v>
      </c>
      <c r="C42" s="321" t="s">
        <v>389</v>
      </c>
      <c r="D42" s="334">
        <f>'Gender - Data Sheet '!F34</f>
        <v>3</v>
      </c>
      <c r="E42" s="335">
        <f t="shared" si="1"/>
        <v>7.5</v>
      </c>
    </row>
    <row r="43" spans="2:5" ht="15.6" x14ac:dyDescent="0.3">
      <c r="B43" s="110">
        <v>34</v>
      </c>
      <c r="C43" s="322" t="s">
        <v>357</v>
      </c>
      <c r="D43" s="334">
        <f>'Gender - Data Sheet '!F38</f>
        <v>3</v>
      </c>
      <c r="E43" s="335">
        <f t="shared" si="1"/>
        <v>7.5</v>
      </c>
    </row>
    <row r="44" spans="2:5" ht="15.6" x14ac:dyDescent="0.3">
      <c r="B44" s="110">
        <v>34</v>
      </c>
      <c r="C44" s="322" t="s">
        <v>393</v>
      </c>
      <c r="D44" s="334">
        <f>'Gender - Data Sheet '!F40</f>
        <v>3</v>
      </c>
      <c r="E44" s="335">
        <f t="shared" si="1"/>
        <v>7.5</v>
      </c>
    </row>
    <row r="45" spans="2:5" ht="15.6" x14ac:dyDescent="0.3">
      <c r="B45" s="110">
        <v>34</v>
      </c>
      <c r="C45" s="322" t="s">
        <v>271</v>
      </c>
      <c r="D45" s="334">
        <f>'Gender - Data Sheet '!F42</f>
        <v>3</v>
      </c>
      <c r="E45" s="335">
        <f t="shared" si="1"/>
        <v>7.5</v>
      </c>
    </row>
    <row r="46" spans="2:5" ht="15.6" x14ac:dyDescent="0.3">
      <c r="B46" s="110">
        <v>34</v>
      </c>
      <c r="C46" s="322" t="s">
        <v>522</v>
      </c>
      <c r="D46" s="334">
        <f>'Gender - Data Sheet '!F46</f>
        <v>3</v>
      </c>
      <c r="E46" s="335">
        <f t="shared" si="1"/>
        <v>7.5</v>
      </c>
    </row>
    <row r="47" spans="2:5" ht="15.6" x14ac:dyDescent="0.3">
      <c r="B47" s="110">
        <v>34</v>
      </c>
      <c r="C47" s="322" t="s">
        <v>523</v>
      </c>
      <c r="D47" s="334">
        <f>'Gender - Data Sheet '!F48</f>
        <v>3</v>
      </c>
      <c r="E47" s="335">
        <f t="shared" si="1"/>
        <v>7.5</v>
      </c>
    </row>
    <row r="48" spans="2:5" ht="15.6" x14ac:dyDescent="0.3">
      <c r="B48" s="110">
        <v>34</v>
      </c>
      <c r="C48" s="322" t="s">
        <v>525</v>
      </c>
      <c r="D48" s="334">
        <f>'Gender - Data Sheet '!F51</f>
        <v>3</v>
      </c>
      <c r="E48" s="335">
        <f t="shared" si="1"/>
        <v>7.5</v>
      </c>
    </row>
    <row r="49" spans="2:5" ht="15.6" x14ac:dyDescent="0.3">
      <c r="B49" s="110">
        <v>34</v>
      </c>
      <c r="C49" s="322" t="s">
        <v>273</v>
      </c>
      <c r="D49" s="334">
        <f>'Gender - Data Sheet '!F52</f>
        <v>3</v>
      </c>
      <c r="E49" s="335">
        <f t="shared" si="1"/>
        <v>7.5</v>
      </c>
    </row>
    <row r="50" spans="2:5" ht="15.6" x14ac:dyDescent="0.3">
      <c r="B50" s="110">
        <v>34</v>
      </c>
      <c r="C50" s="322" t="s">
        <v>4</v>
      </c>
      <c r="D50" s="334">
        <f>'Gender - Data Sheet '!F56</f>
        <v>3</v>
      </c>
      <c r="E50" s="335">
        <f t="shared" si="1"/>
        <v>7.5</v>
      </c>
    </row>
    <row r="51" spans="2:5" ht="15.6" x14ac:dyDescent="0.3">
      <c r="B51" s="110">
        <v>34</v>
      </c>
      <c r="C51" s="322" t="s">
        <v>7</v>
      </c>
      <c r="D51" s="334">
        <f>'Gender - Data Sheet '!F62</f>
        <v>3</v>
      </c>
      <c r="E51" s="335">
        <f t="shared" si="1"/>
        <v>7.5</v>
      </c>
    </row>
    <row r="52" spans="2:5" ht="15.6" x14ac:dyDescent="0.3">
      <c r="B52" s="110">
        <v>34</v>
      </c>
      <c r="C52" s="322" t="s">
        <v>528</v>
      </c>
      <c r="D52" s="334">
        <f>'Gender - Data Sheet '!F63</f>
        <v>3</v>
      </c>
      <c r="E52" s="335">
        <f t="shared" si="1"/>
        <v>7.5</v>
      </c>
    </row>
    <row r="53" spans="2:5" ht="15.6" x14ac:dyDescent="0.3">
      <c r="B53" s="110">
        <v>34</v>
      </c>
      <c r="C53" s="322" t="s">
        <v>8</v>
      </c>
      <c r="D53" s="334">
        <f>'Gender - Data Sheet '!F64</f>
        <v>3</v>
      </c>
      <c r="E53" s="335">
        <f t="shared" si="1"/>
        <v>7.5</v>
      </c>
    </row>
    <row r="54" spans="2:5" ht="15.6" x14ac:dyDescent="0.3">
      <c r="B54" s="110">
        <v>34</v>
      </c>
      <c r="C54" s="322" t="s">
        <v>278</v>
      </c>
      <c r="D54" s="334">
        <f>'Gender - Data Sheet '!F65</f>
        <v>3</v>
      </c>
      <c r="E54" s="335">
        <f t="shared" si="1"/>
        <v>7.5</v>
      </c>
    </row>
    <row r="55" spans="2:5" ht="15.6" x14ac:dyDescent="0.3">
      <c r="B55" s="110">
        <v>34</v>
      </c>
      <c r="C55" s="322" t="s">
        <v>531</v>
      </c>
      <c r="D55" s="334">
        <f>'Gender - Data Sheet '!F72</f>
        <v>3</v>
      </c>
      <c r="E55" s="335">
        <f t="shared" si="1"/>
        <v>7.5</v>
      </c>
    </row>
    <row r="56" spans="2:5" ht="15.6" x14ac:dyDescent="0.3">
      <c r="B56" s="110">
        <v>34</v>
      </c>
      <c r="C56" s="322" t="s">
        <v>533</v>
      </c>
      <c r="D56" s="334">
        <f>'Gender - Data Sheet '!F74</f>
        <v>3</v>
      </c>
      <c r="E56" s="335">
        <f t="shared" si="1"/>
        <v>7.5</v>
      </c>
    </row>
    <row r="57" spans="2:5" ht="15.6" x14ac:dyDescent="0.3">
      <c r="B57" s="110">
        <v>34</v>
      </c>
      <c r="C57" s="322" t="s">
        <v>12</v>
      </c>
      <c r="D57" s="334">
        <f>'Gender - Data Sheet '!F80</f>
        <v>3</v>
      </c>
      <c r="E57" s="335">
        <f t="shared" si="1"/>
        <v>7.5</v>
      </c>
    </row>
    <row r="58" spans="2:5" ht="15.6" x14ac:dyDescent="0.3">
      <c r="B58" s="110">
        <v>34</v>
      </c>
      <c r="C58" s="322" t="s">
        <v>13</v>
      </c>
      <c r="D58" s="334">
        <f>'Gender - Data Sheet '!F81</f>
        <v>3</v>
      </c>
      <c r="E58" s="335">
        <f t="shared" si="1"/>
        <v>7.5</v>
      </c>
    </row>
    <row r="59" spans="2:5" ht="15.6" x14ac:dyDescent="0.3">
      <c r="B59" s="110">
        <v>34</v>
      </c>
      <c r="C59" s="322" t="s">
        <v>288</v>
      </c>
      <c r="D59" s="334">
        <f>'Gender - Data Sheet '!F89</f>
        <v>3</v>
      </c>
      <c r="E59" s="335">
        <f t="shared" si="1"/>
        <v>7.5</v>
      </c>
    </row>
    <row r="60" spans="2:5" ht="15.6" x14ac:dyDescent="0.3">
      <c r="B60" s="110">
        <v>34</v>
      </c>
      <c r="C60" s="322" t="s">
        <v>19</v>
      </c>
      <c r="D60" s="334">
        <f>'Gender - Data Sheet '!F91</f>
        <v>3</v>
      </c>
      <c r="E60" s="335">
        <f t="shared" si="1"/>
        <v>7.5</v>
      </c>
    </row>
    <row r="61" spans="2:5" ht="15.6" x14ac:dyDescent="0.3">
      <c r="B61" s="110">
        <v>34</v>
      </c>
      <c r="C61" s="322" t="s">
        <v>336</v>
      </c>
      <c r="D61" s="334">
        <f>'Gender - Data Sheet '!F93</f>
        <v>3</v>
      </c>
      <c r="E61" s="335">
        <f t="shared" si="1"/>
        <v>7.5</v>
      </c>
    </row>
    <row r="62" spans="2:5" ht="15.6" x14ac:dyDescent="0.3">
      <c r="B62" s="110">
        <v>34</v>
      </c>
      <c r="C62" s="322" t="s">
        <v>21</v>
      </c>
      <c r="D62" s="334">
        <f>'Gender - Data Sheet '!F94</f>
        <v>3</v>
      </c>
      <c r="E62" s="335">
        <f t="shared" si="1"/>
        <v>7.5</v>
      </c>
    </row>
    <row r="63" spans="2:5" ht="15.6" x14ac:dyDescent="0.3">
      <c r="B63" s="110">
        <v>34</v>
      </c>
      <c r="C63" s="322" t="s">
        <v>22</v>
      </c>
      <c r="D63" s="334">
        <f>'Gender - Data Sheet '!F96</f>
        <v>3</v>
      </c>
      <c r="E63" s="335">
        <f t="shared" si="1"/>
        <v>7.5</v>
      </c>
    </row>
    <row r="64" spans="2:5" ht="15.6" x14ac:dyDescent="0.3">
      <c r="B64" s="110">
        <v>34</v>
      </c>
      <c r="C64" s="322" t="s">
        <v>536</v>
      </c>
      <c r="D64" s="334">
        <f>'Gender - Data Sheet '!F98</f>
        <v>3</v>
      </c>
      <c r="E64" s="335">
        <f t="shared" si="1"/>
        <v>7.5</v>
      </c>
    </row>
    <row r="65" spans="2:5" ht="15.6" x14ac:dyDescent="0.3">
      <c r="B65" s="110">
        <v>34</v>
      </c>
      <c r="C65" s="322" t="s">
        <v>289</v>
      </c>
      <c r="D65" s="334">
        <f>'Gender - Data Sheet '!F101</f>
        <v>3</v>
      </c>
      <c r="E65" s="335">
        <f t="shared" si="1"/>
        <v>7.5</v>
      </c>
    </row>
    <row r="66" spans="2:5" ht="15.6" x14ac:dyDescent="0.3">
      <c r="B66" s="110">
        <v>34</v>
      </c>
      <c r="C66" s="322" t="s">
        <v>25</v>
      </c>
      <c r="D66" s="334">
        <f>'Gender - Data Sheet '!F111</f>
        <v>3</v>
      </c>
      <c r="E66" s="335">
        <f t="shared" si="1"/>
        <v>7.5</v>
      </c>
    </row>
    <row r="67" spans="2:5" ht="15.6" x14ac:dyDescent="0.3">
      <c r="B67" s="110">
        <v>34</v>
      </c>
      <c r="C67" s="322" t="s">
        <v>27</v>
      </c>
      <c r="D67" s="334">
        <f>'Gender - Data Sheet '!F113</f>
        <v>3</v>
      </c>
      <c r="E67" s="335">
        <f t="shared" ref="E67:E98" si="2">D67/4*10</f>
        <v>7.5</v>
      </c>
    </row>
    <row r="68" spans="2:5" ht="15.6" x14ac:dyDescent="0.3">
      <c r="B68" s="110">
        <v>34</v>
      </c>
      <c r="C68" s="322" t="s">
        <v>540</v>
      </c>
      <c r="D68" s="334">
        <f>'Gender - Data Sheet '!F114</f>
        <v>3</v>
      </c>
      <c r="E68" s="335">
        <f t="shared" si="2"/>
        <v>7.5</v>
      </c>
    </row>
    <row r="69" spans="2:5" ht="15.6" x14ac:dyDescent="0.3">
      <c r="B69" s="110">
        <v>34</v>
      </c>
      <c r="C69" s="322" t="s">
        <v>32</v>
      </c>
      <c r="D69" s="334">
        <f>'Gender - Data Sheet '!F119</f>
        <v>3</v>
      </c>
      <c r="E69" s="335">
        <f t="shared" si="2"/>
        <v>7.5</v>
      </c>
    </row>
    <row r="70" spans="2:5" ht="15.6" x14ac:dyDescent="0.3">
      <c r="B70" s="110">
        <v>34</v>
      </c>
      <c r="C70" s="322" t="s">
        <v>33</v>
      </c>
      <c r="D70" s="334">
        <f>'Gender - Data Sheet '!F120</f>
        <v>3</v>
      </c>
      <c r="E70" s="335">
        <f t="shared" si="2"/>
        <v>7.5</v>
      </c>
    </row>
    <row r="71" spans="2:5" ht="15.6" x14ac:dyDescent="0.3">
      <c r="B71" s="110">
        <v>34</v>
      </c>
      <c r="C71" s="322" t="s">
        <v>292</v>
      </c>
      <c r="D71" s="334">
        <f>'Gender - Data Sheet '!F121</f>
        <v>3</v>
      </c>
      <c r="E71" s="335">
        <f t="shared" si="2"/>
        <v>7.5</v>
      </c>
    </row>
    <row r="72" spans="2:5" ht="15.6" x14ac:dyDescent="0.3">
      <c r="B72" s="110">
        <v>34</v>
      </c>
      <c r="C72" s="322" t="s">
        <v>34</v>
      </c>
      <c r="D72" s="334">
        <f>'Gender - Data Sheet '!F122</f>
        <v>3</v>
      </c>
      <c r="E72" s="335">
        <f t="shared" si="2"/>
        <v>7.5</v>
      </c>
    </row>
    <row r="73" spans="2:5" ht="15.6" x14ac:dyDescent="0.3">
      <c r="B73" s="110">
        <v>34</v>
      </c>
      <c r="C73" s="322" t="s">
        <v>293</v>
      </c>
      <c r="D73" s="334">
        <f>'Gender - Data Sheet '!F124</f>
        <v>3</v>
      </c>
      <c r="E73" s="335">
        <f t="shared" si="2"/>
        <v>7.5</v>
      </c>
    </row>
    <row r="74" spans="2:5" ht="15.6" x14ac:dyDescent="0.3">
      <c r="B74" s="110">
        <v>72</v>
      </c>
      <c r="C74" s="321" t="s">
        <v>517</v>
      </c>
      <c r="D74" s="334">
        <f>'Gender - Data Sheet '!F18</f>
        <v>2</v>
      </c>
      <c r="E74" s="335">
        <f t="shared" si="2"/>
        <v>5</v>
      </c>
    </row>
    <row r="75" spans="2:5" ht="15.6" x14ac:dyDescent="0.3">
      <c r="B75" s="110">
        <v>72</v>
      </c>
      <c r="C75" s="322" t="s">
        <v>311</v>
      </c>
      <c r="D75" s="334">
        <f>'Gender - Data Sheet '!F19</f>
        <v>2</v>
      </c>
      <c r="E75" s="335">
        <f t="shared" si="2"/>
        <v>5</v>
      </c>
    </row>
    <row r="76" spans="2:5" ht="15.6" x14ac:dyDescent="0.3">
      <c r="B76" s="110">
        <v>72</v>
      </c>
      <c r="C76" s="321" t="s">
        <v>322</v>
      </c>
      <c r="D76" s="334">
        <f>'Gender - Data Sheet '!F20</f>
        <v>2</v>
      </c>
      <c r="E76" s="335">
        <f t="shared" si="2"/>
        <v>5</v>
      </c>
    </row>
    <row r="77" spans="2:5" ht="15.6" x14ac:dyDescent="0.3">
      <c r="B77" s="110">
        <v>72</v>
      </c>
      <c r="C77" s="321" t="s">
        <v>316</v>
      </c>
      <c r="D77" s="334">
        <f>'Gender - Data Sheet '!F21</f>
        <v>2</v>
      </c>
      <c r="E77" s="335">
        <f t="shared" si="2"/>
        <v>5</v>
      </c>
    </row>
    <row r="78" spans="2:5" ht="15.6" x14ac:dyDescent="0.3">
      <c r="B78" s="110">
        <v>72</v>
      </c>
      <c r="C78" s="321" t="s">
        <v>315</v>
      </c>
      <c r="D78" s="334">
        <f>'Gender - Data Sheet '!F22</f>
        <v>2</v>
      </c>
      <c r="E78" s="335">
        <f t="shared" si="2"/>
        <v>5</v>
      </c>
    </row>
    <row r="79" spans="2:5" ht="15.6" x14ac:dyDescent="0.3">
      <c r="B79" s="110">
        <v>72</v>
      </c>
      <c r="C79" s="321" t="s">
        <v>321</v>
      </c>
      <c r="D79" s="334">
        <f>'Gender - Data Sheet '!F25</f>
        <v>2</v>
      </c>
      <c r="E79" s="335">
        <f t="shared" si="2"/>
        <v>5</v>
      </c>
    </row>
    <row r="80" spans="2:5" ht="15.6" x14ac:dyDescent="0.3">
      <c r="B80" s="110">
        <v>72</v>
      </c>
      <c r="C80" s="321" t="s">
        <v>328</v>
      </c>
      <c r="D80" s="334">
        <f>'Gender - Data Sheet '!F26</f>
        <v>2</v>
      </c>
      <c r="E80" s="335">
        <f t="shared" si="2"/>
        <v>5</v>
      </c>
    </row>
    <row r="81" spans="2:5" ht="15.6" x14ac:dyDescent="0.3">
      <c r="B81" s="110">
        <v>72</v>
      </c>
      <c r="C81" s="321" t="s">
        <v>519</v>
      </c>
      <c r="D81" s="334">
        <f>'Gender - Data Sheet '!F30</f>
        <v>2</v>
      </c>
      <c r="E81" s="335">
        <f t="shared" si="2"/>
        <v>5</v>
      </c>
    </row>
    <row r="82" spans="2:5" ht="15.6" x14ac:dyDescent="0.3">
      <c r="B82" s="110">
        <v>72</v>
      </c>
      <c r="C82" s="322" t="s">
        <v>524</v>
      </c>
      <c r="D82" s="334">
        <f>'Gender - Data Sheet '!F49</f>
        <v>2</v>
      </c>
      <c r="E82" s="335">
        <f t="shared" si="2"/>
        <v>5</v>
      </c>
    </row>
    <row r="83" spans="2:5" ht="15.6" x14ac:dyDescent="0.3">
      <c r="B83" s="110">
        <v>72</v>
      </c>
      <c r="C83" s="322" t="s">
        <v>534</v>
      </c>
      <c r="D83" s="334">
        <f>'Gender - Data Sheet '!F78</f>
        <v>2</v>
      </c>
      <c r="E83" s="335">
        <f t="shared" si="2"/>
        <v>5</v>
      </c>
    </row>
    <row r="84" spans="2:5" ht="15.6" x14ac:dyDescent="0.3">
      <c r="B84" s="110">
        <v>72</v>
      </c>
      <c r="C84" s="322" t="s">
        <v>334</v>
      </c>
      <c r="D84" s="334">
        <f>'Gender - Data Sheet '!F79</f>
        <v>2</v>
      </c>
      <c r="E84" s="335">
        <f t="shared" si="2"/>
        <v>5</v>
      </c>
    </row>
    <row r="85" spans="2:5" ht="15.6" x14ac:dyDescent="0.3">
      <c r="B85" s="110">
        <v>72</v>
      </c>
      <c r="C85" s="322" t="s">
        <v>286</v>
      </c>
      <c r="D85" s="334">
        <f>'Gender - Data Sheet '!F86</f>
        <v>2</v>
      </c>
      <c r="E85" s="335">
        <f t="shared" si="2"/>
        <v>5</v>
      </c>
    </row>
    <row r="86" spans="2:5" ht="15.6" x14ac:dyDescent="0.3">
      <c r="B86" s="110">
        <v>72</v>
      </c>
      <c r="C86" s="322" t="s">
        <v>17</v>
      </c>
      <c r="D86" s="334">
        <f>'Gender - Data Sheet '!F87</f>
        <v>2</v>
      </c>
      <c r="E86" s="335">
        <f t="shared" si="2"/>
        <v>5</v>
      </c>
    </row>
    <row r="87" spans="2:5" ht="15.6" x14ac:dyDescent="0.3">
      <c r="B87" s="110">
        <v>72</v>
      </c>
      <c r="C87" s="322" t="s">
        <v>538</v>
      </c>
      <c r="D87" s="334">
        <f>'Gender - Data Sheet '!F104</f>
        <v>2</v>
      </c>
      <c r="E87" s="335">
        <f t="shared" si="2"/>
        <v>5</v>
      </c>
    </row>
    <row r="88" spans="2:5" ht="15.6" x14ac:dyDescent="0.3">
      <c r="B88" s="110">
        <v>72</v>
      </c>
      <c r="C88" s="322" t="s">
        <v>290</v>
      </c>
      <c r="D88" s="334">
        <f>'Gender - Data Sheet '!F105</f>
        <v>2</v>
      </c>
      <c r="E88" s="335">
        <f t="shared" si="2"/>
        <v>5</v>
      </c>
    </row>
    <row r="89" spans="2:5" ht="15.6" x14ac:dyDescent="0.3">
      <c r="B89" s="110">
        <v>72</v>
      </c>
      <c r="C89" s="322" t="s">
        <v>24</v>
      </c>
      <c r="D89" s="334">
        <f>'Gender - Data Sheet '!F108</f>
        <v>2</v>
      </c>
      <c r="E89" s="335">
        <f t="shared" si="2"/>
        <v>5</v>
      </c>
    </row>
    <row r="90" spans="2:5" ht="15.6" x14ac:dyDescent="0.3">
      <c r="B90" s="110">
        <v>72</v>
      </c>
      <c r="C90" s="322" t="s">
        <v>539</v>
      </c>
      <c r="D90" s="334">
        <f>'Gender - Data Sheet '!F109</f>
        <v>2</v>
      </c>
      <c r="E90" s="335">
        <f t="shared" si="2"/>
        <v>5</v>
      </c>
    </row>
    <row r="91" spans="2:5" ht="15.6" x14ac:dyDescent="0.3">
      <c r="B91" s="110">
        <v>72</v>
      </c>
      <c r="C91" s="322" t="s">
        <v>35</v>
      </c>
      <c r="D91" s="334">
        <f>'Gender - Data Sheet '!F123</f>
        <v>2</v>
      </c>
      <c r="E91" s="335">
        <f t="shared" si="2"/>
        <v>5</v>
      </c>
    </row>
    <row r="92" spans="2:5" ht="15.6" x14ac:dyDescent="0.3">
      <c r="B92" s="110">
        <v>72</v>
      </c>
      <c r="C92" s="322" t="s">
        <v>37</v>
      </c>
      <c r="D92" s="334">
        <f>'Gender - Data Sheet '!F127</f>
        <v>2</v>
      </c>
      <c r="E92" s="335">
        <f t="shared" si="2"/>
        <v>5</v>
      </c>
    </row>
    <row r="93" spans="2:5" ht="15.6" x14ac:dyDescent="0.3">
      <c r="B93" s="110">
        <v>91</v>
      </c>
      <c r="C93" s="322" t="s">
        <v>269</v>
      </c>
      <c r="D93" s="334">
        <f>'Gender - Data Sheet '!F39</f>
        <v>1</v>
      </c>
      <c r="E93" s="335">
        <f t="shared" si="2"/>
        <v>2.5</v>
      </c>
    </row>
    <row r="94" spans="2:5" ht="15.6" x14ac:dyDescent="0.3">
      <c r="B94" s="110">
        <v>91</v>
      </c>
      <c r="C94" s="322" t="s">
        <v>303</v>
      </c>
      <c r="D94" s="334">
        <f>'Gender - Data Sheet '!F44</f>
        <v>1</v>
      </c>
      <c r="E94" s="335">
        <f t="shared" si="2"/>
        <v>2.5</v>
      </c>
    </row>
    <row r="95" spans="2:5" ht="15.6" x14ac:dyDescent="0.3">
      <c r="B95" s="110">
        <v>91</v>
      </c>
      <c r="C95" s="322" t="s">
        <v>535</v>
      </c>
      <c r="D95" s="334">
        <f>'Gender - Data Sheet '!F95</f>
        <v>1</v>
      </c>
      <c r="E95" s="335">
        <f t="shared" si="2"/>
        <v>2.5</v>
      </c>
    </row>
    <row r="96" spans="2:5" ht="15.6" x14ac:dyDescent="0.3">
      <c r="B96" s="110">
        <v>91</v>
      </c>
      <c r="C96" s="322" t="s">
        <v>314</v>
      </c>
      <c r="D96" s="334">
        <f>'Gender - Data Sheet '!F100</f>
        <v>1</v>
      </c>
      <c r="E96" s="335">
        <f t="shared" si="2"/>
        <v>2.5</v>
      </c>
    </row>
    <row r="97" spans="2:5" ht="15.6" x14ac:dyDescent="0.3">
      <c r="B97" s="110">
        <v>95</v>
      </c>
      <c r="C97" s="321" t="s">
        <v>515</v>
      </c>
      <c r="D97" s="334">
        <f>'Gender - Data Sheet '!F6</f>
        <v>0</v>
      </c>
      <c r="E97" s="335">
        <f t="shared" si="2"/>
        <v>0</v>
      </c>
    </row>
    <row r="98" spans="2:5" ht="15.6" x14ac:dyDescent="0.3">
      <c r="B98" s="110">
        <v>95</v>
      </c>
      <c r="C98" s="322" t="s">
        <v>46</v>
      </c>
      <c r="D98" s="334">
        <f>'Gender - Data Sheet '!F12</f>
        <v>0</v>
      </c>
      <c r="E98" s="335">
        <f t="shared" si="2"/>
        <v>0</v>
      </c>
    </row>
    <row r="99" spans="2:5" ht="15.6" x14ac:dyDescent="0.3">
      <c r="B99" s="110">
        <v>95</v>
      </c>
      <c r="C99" s="322" t="s">
        <v>265</v>
      </c>
      <c r="D99" s="334">
        <f>'Gender - Data Sheet '!F13</f>
        <v>0</v>
      </c>
      <c r="E99" s="335">
        <f t="shared" ref="E99:E126" si="3">D99/4*10</f>
        <v>0</v>
      </c>
    </row>
    <row r="100" spans="2:5" ht="15.6" x14ac:dyDescent="0.3">
      <c r="B100" s="110">
        <v>95</v>
      </c>
      <c r="C100" s="321" t="s">
        <v>326</v>
      </c>
      <c r="D100" s="334">
        <f>'Gender - Data Sheet '!F15</f>
        <v>0</v>
      </c>
      <c r="E100" s="335">
        <f t="shared" si="3"/>
        <v>0</v>
      </c>
    </row>
    <row r="101" spans="2:5" ht="15.6" x14ac:dyDescent="0.3">
      <c r="B101" s="110">
        <v>95</v>
      </c>
      <c r="C101" s="321" t="s">
        <v>297</v>
      </c>
      <c r="D101" s="334">
        <f>'Gender - Data Sheet '!F16</f>
        <v>0</v>
      </c>
      <c r="E101" s="335">
        <f t="shared" si="3"/>
        <v>0</v>
      </c>
    </row>
    <row r="102" spans="2:5" ht="15.6" x14ac:dyDescent="0.3">
      <c r="B102" s="110">
        <v>95</v>
      </c>
      <c r="C102" s="321" t="s">
        <v>302</v>
      </c>
      <c r="D102" s="334">
        <f>'Gender - Data Sheet '!F28</f>
        <v>0</v>
      </c>
      <c r="E102" s="335">
        <f t="shared" si="3"/>
        <v>0</v>
      </c>
    </row>
    <row r="103" spans="2:5" ht="15.6" x14ac:dyDescent="0.3">
      <c r="B103" s="110">
        <v>95</v>
      </c>
      <c r="C103" s="321" t="s">
        <v>298</v>
      </c>
      <c r="D103" s="334">
        <f>'Gender - Data Sheet '!F31</f>
        <v>0</v>
      </c>
      <c r="E103" s="335">
        <f t="shared" si="3"/>
        <v>0</v>
      </c>
    </row>
    <row r="104" spans="2:5" ht="15.6" x14ac:dyDescent="0.3">
      <c r="B104" s="110">
        <v>95</v>
      </c>
      <c r="C104" s="321" t="s">
        <v>310</v>
      </c>
      <c r="D104" s="334">
        <f>'Gender - Data Sheet '!F33</f>
        <v>0</v>
      </c>
      <c r="E104" s="335">
        <f t="shared" si="3"/>
        <v>0</v>
      </c>
    </row>
    <row r="105" spans="2:5" ht="15.6" x14ac:dyDescent="0.3">
      <c r="B105" s="110">
        <v>95</v>
      </c>
      <c r="C105" s="322" t="s">
        <v>521</v>
      </c>
      <c r="D105" s="334">
        <f>'Gender - Data Sheet '!F37</f>
        <v>0</v>
      </c>
      <c r="E105" s="335">
        <f t="shared" si="3"/>
        <v>0</v>
      </c>
    </row>
    <row r="106" spans="2:5" ht="15.6" x14ac:dyDescent="0.3">
      <c r="B106" s="110">
        <v>95</v>
      </c>
      <c r="C106" s="322" t="s">
        <v>331</v>
      </c>
      <c r="D106" s="334">
        <f>'Gender - Data Sheet '!F45</f>
        <v>0</v>
      </c>
      <c r="E106" s="335">
        <f t="shared" si="3"/>
        <v>0</v>
      </c>
    </row>
    <row r="107" spans="2:5" ht="15.6" x14ac:dyDescent="0.3">
      <c r="B107" s="110">
        <v>95</v>
      </c>
      <c r="C107" s="322" t="s">
        <v>272</v>
      </c>
      <c r="D107" s="334">
        <f>'Gender - Data Sheet '!F47</f>
        <v>0</v>
      </c>
      <c r="E107" s="335">
        <f t="shared" si="3"/>
        <v>0</v>
      </c>
    </row>
    <row r="108" spans="2:5" ht="15.6" x14ac:dyDescent="0.3">
      <c r="B108" s="110">
        <v>95</v>
      </c>
      <c r="C108" s="322" t="s">
        <v>526</v>
      </c>
      <c r="D108" s="334">
        <f>'Gender - Data Sheet '!F53</f>
        <v>0</v>
      </c>
      <c r="E108" s="335">
        <f t="shared" si="3"/>
        <v>0</v>
      </c>
    </row>
    <row r="109" spans="2:5" ht="15.6" x14ac:dyDescent="0.3">
      <c r="B109" s="110">
        <v>95</v>
      </c>
      <c r="C109" s="322" t="s">
        <v>274</v>
      </c>
      <c r="D109" s="334">
        <f>'Gender - Data Sheet '!F54</f>
        <v>0</v>
      </c>
      <c r="E109" s="335">
        <f t="shared" si="3"/>
        <v>0</v>
      </c>
    </row>
    <row r="110" spans="2:5" ht="15.6" x14ac:dyDescent="0.3">
      <c r="B110" s="110">
        <v>95</v>
      </c>
      <c r="C110" s="322" t="s">
        <v>275</v>
      </c>
      <c r="D110" s="334">
        <f>'Gender - Data Sheet '!F55</f>
        <v>0</v>
      </c>
      <c r="E110" s="335">
        <f t="shared" si="3"/>
        <v>0</v>
      </c>
    </row>
    <row r="111" spans="2:5" ht="15.6" x14ac:dyDescent="0.3">
      <c r="B111" s="110">
        <v>95</v>
      </c>
      <c r="C111" s="322" t="s">
        <v>527</v>
      </c>
      <c r="D111" s="334">
        <f>'Gender - Data Sheet '!F57</f>
        <v>0</v>
      </c>
      <c r="E111" s="335">
        <f t="shared" si="3"/>
        <v>0</v>
      </c>
    </row>
    <row r="112" spans="2:5" ht="15.6" x14ac:dyDescent="0.3">
      <c r="B112" s="110">
        <v>95</v>
      </c>
      <c r="C112" s="322" t="s">
        <v>541</v>
      </c>
      <c r="D112" s="334">
        <f>'Gender - Data Sheet '!F66</f>
        <v>0</v>
      </c>
      <c r="E112" s="335">
        <f t="shared" si="3"/>
        <v>0</v>
      </c>
    </row>
    <row r="113" spans="2:5" ht="15.6" x14ac:dyDescent="0.3">
      <c r="B113" s="110">
        <v>95</v>
      </c>
      <c r="C113" s="322" t="s">
        <v>282</v>
      </c>
      <c r="D113" s="334">
        <f>'Gender - Data Sheet '!F67</f>
        <v>0</v>
      </c>
      <c r="E113" s="335">
        <f t="shared" si="3"/>
        <v>0</v>
      </c>
    </row>
    <row r="114" spans="2:5" ht="15.6" x14ac:dyDescent="0.3">
      <c r="B114" s="110">
        <v>95</v>
      </c>
      <c r="C114" s="322" t="s">
        <v>532</v>
      </c>
      <c r="D114" s="334">
        <f>'Gender - Data Sheet '!F73</f>
        <v>0</v>
      </c>
      <c r="E114" s="335">
        <f t="shared" si="3"/>
        <v>0</v>
      </c>
    </row>
    <row r="115" spans="2:5" ht="15.6" x14ac:dyDescent="0.3">
      <c r="B115" s="110">
        <v>95</v>
      </c>
      <c r="C115" s="322" t="s">
        <v>284</v>
      </c>
      <c r="D115" s="334">
        <f>'Gender - Data Sheet '!F75</f>
        <v>0</v>
      </c>
      <c r="E115" s="335">
        <f t="shared" si="3"/>
        <v>0</v>
      </c>
    </row>
    <row r="116" spans="2:5" ht="15.6" x14ac:dyDescent="0.3">
      <c r="B116" s="110">
        <v>95</v>
      </c>
      <c r="C116" s="322" t="s">
        <v>335</v>
      </c>
      <c r="D116" s="334">
        <f>'Gender - Data Sheet '!F82</f>
        <v>0</v>
      </c>
      <c r="E116" s="335">
        <f t="shared" si="3"/>
        <v>0</v>
      </c>
    </row>
    <row r="117" spans="2:5" ht="15.6" x14ac:dyDescent="0.3">
      <c r="B117" s="110">
        <v>95</v>
      </c>
      <c r="C117" s="322" t="s">
        <v>15</v>
      </c>
      <c r="D117" s="334">
        <f>'Gender - Data Sheet '!F83</f>
        <v>0</v>
      </c>
      <c r="E117" s="335">
        <f t="shared" si="3"/>
        <v>0</v>
      </c>
    </row>
    <row r="118" spans="2:5" ht="15.6" x14ac:dyDescent="0.3">
      <c r="B118" s="110">
        <v>95</v>
      </c>
      <c r="C118" s="322" t="s">
        <v>285</v>
      </c>
      <c r="D118" s="334">
        <f>'Gender - Data Sheet '!F84</f>
        <v>0</v>
      </c>
      <c r="E118" s="335">
        <f t="shared" si="3"/>
        <v>0</v>
      </c>
    </row>
    <row r="119" spans="2:5" ht="15.6" x14ac:dyDescent="0.3">
      <c r="B119" s="110">
        <v>95</v>
      </c>
      <c r="C119" s="322" t="s">
        <v>16</v>
      </c>
      <c r="D119" s="334">
        <f>'Gender - Data Sheet '!F85</f>
        <v>0</v>
      </c>
      <c r="E119" s="335">
        <f t="shared" si="3"/>
        <v>0</v>
      </c>
    </row>
    <row r="120" spans="2:5" ht="15.6" x14ac:dyDescent="0.3">
      <c r="B120" s="110">
        <v>95</v>
      </c>
      <c r="C120" s="322" t="s">
        <v>287</v>
      </c>
      <c r="D120" s="334">
        <f>'Gender - Data Sheet '!F88</f>
        <v>0</v>
      </c>
      <c r="E120" s="335">
        <f t="shared" si="3"/>
        <v>0</v>
      </c>
    </row>
    <row r="121" spans="2:5" ht="15.6" x14ac:dyDescent="0.3">
      <c r="B121" s="110">
        <v>95</v>
      </c>
      <c r="C121" s="322" t="s">
        <v>20</v>
      </c>
      <c r="D121" s="334">
        <f>'Gender - Data Sheet '!F92</f>
        <v>0</v>
      </c>
      <c r="E121" s="335">
        <f t="shared" si="3"/>
        <v>0</v>
      </c>
    </row>
    <row r="122" spans="2:5" ht="15.6" x14ac:dyDescent="0.3">
      <c r="B122" s="110">
        <v>95</v>
      </c>
      <c r="C122" s="322" t="s">
        <v>300</v>
      </c>
      <c r="D122" s="334">
        <f>'Gender - Data Sheet '!F97</f>
        <v>0</v>
      </c>
      <c r="E122" s="335">
        <f t="shared" si="3"/>
        <v>0</v>
      </c>
    </row>
    <row r="123" spans="2:5" ht="15.6" x14ac:dyDescent="0.3">
      <c r="B123" s="110">
        <v>95</v>
      </c>
      <c r="C123" s="322" t="s">
        <v>291</v>
      </c>
      <c r="D123" s="334">
        <f>'Gender - Data Sheet '!F107</f>
        <v>0</v>
      </c>
      <c r="E123" s="335">
        <f t="shared" si="3"/>
        <v>0</v>
      </c>
    </row>
    <row r="124" spans="2:5" ht="15.6" x14ac:dyDescent="0.3">
      <c r="B124" s="110">
        <v>95</v>
      </c>
      <c r="C124" s="322" t="s">
        <v>386</v>
      </c>
      <c r="D124" s="334">
        <f>'Gender - Data Sheet '!F110</f>
        <v>0</v>
      </c>
      <c r="E124" s="335">
        <f t="shared" si="3"/>
        <v>0</v>
      </c>
    </row>
    <row r="125" spans="2:5" ht="15.6" x14ac:dyDescent="0.3">
      <c r="B125" s="110">
        <v>95</v>
      </c>
      <c r="C125" s="322" t="s">
        <v>30</v>
      </c>
      <c r="D125" s="334">
        <f>'Gender - Data Sheet '!F117</f>
        <v>0</v>
      </c>
      <c r="E125" s="335">
        <f t="shared" si="3"/>
        <v>0</v>
      </c>
    </row>
    <row r="126" spans="2:5" ht="15.6" x14ac:dyDescent="0.3">
      <c r="B126" s="110">
        <v>95</v>
      </c>
      <c r="C126" s="322" t="s">
        <v>294</v>
      </c>
      <c r="D126" s="334">
        <f>'Gender - Data Sheet '!F125</f>
        <v>0</v>
      </c>
      <c r="E126" s="335">
        <f t="shared" si="3"/>
        <v>0</v>
      </c>
    </row>
    <row r="127" spans="2:5" ht="18" x14ac:dyDescent="0.3">
      <c r="B127" s="331" t="s">
        <v>392</v>
      </c>
      <c r="C127" s="377"/>
      <c r="D127" s="330">
        <f>AVERAGE(D1:D126)</f>
        <v>2.3225806451612905</v>
      </c>
      <c r="E127" s="330">
        <f>AVERAGE(E1:E126)</f>
        <v>5.806451612903226</v>
      </c>
    </row>
  </sheetData>
  <autoFilter ref="C2:E2" xr:uid="{32CAABD6-8C8A-410A-89DC-2540A2C8780B}">
    <sortState xmlns:xlrd2="http://schemas.microsoft.com/office/spreadsheetml/2017/richdata2" ref="C3:E127">
      <sortCondition descending="1" ref="E2"/>
    </sortState>
  </autoFilter>
  <conditionalFormatting sqref="E3:E126">
    <cfRule type="cellIs" dxfId="18" priority="1" operator="between">
      <formula>0</formula>
      <formula>1.99</formula>
    </cfRule>
    <cfRule type="cellIs" dxfId="17" priority="2" operator="between">
      <formula>2</formula>
      <formula>3.99</formula>
    </cfRule>
    <cfRule type="cellIs" dxfId="16" priority="3" operator="between">
      <formula>4</formula>
      <formula>5.99</formula>
    </cfRule>
    <cfRule type="cellIs" dxfId="15" priority="4" operator="between">
      <formula>6</formula>
      <formula>7.99</formula>
    </cfRule>
    <cfRule type="cellIs" dxfId="14" priority="5" operator="between">
      <formula>8</formula>
      <formula>9.99</formula>
    </cfRule>
    <cfRule type="cellIs" dxfId="13" priority="6" operator="equal">
      <formula>10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B4F8-5672-42E7-B8A8-19E8AA06D394}">
  <dimension ref="A1:DV9"/>
  <sheetViews>
    <sheetView workbookViewId="0">
      <pane xSplit="2" ySplit="3" topLeftCell="C4" activePane="bottomRight" state="frozen"/>
      <selection activeCell="CY4" sqref="CY4:CY18"/>
      <selection pane="topRight" activeCell="CY4" sqref="CY4:CY18"/>
      <selection pane="bottomLeft" activeCell="CY4" sqref="CY4:CY18"/>
      <selection pane="bottomRight" activeCell="C14" sqref="C14"/>
    </sheetView>
  </sheetViews>
  <sheetFormatPr defaultRowHeight="14.4" x14ac:dyDescent="0.3"/>
  <cols>
    <col min="1" max="1" width="6" customWidth="1"/>
    <col min="2" max="2" width="56.44140625" customWidth="1"/>
    <col min="3" max="15" width="15.6640625" customWidth="1"/>
    <col min="16" max="16" width="15.6640625" style="72" customWidth="1"/>
    <col min="17" max="68" width="15.6640625" customWidth="1"/>
    <col min="69" max="69" width="15.6640625" style="72" customWidth="1"/>
    <col min="70" max="99" width="15.6640625" customWidth="1"/>
    <col min="100" max="100" width="15.6640625" style="72" customWidth="1"/>
    <col min="101" max="119" width="15.6640625" customWidth="1"/>
    <col min="120" max="120" width="15.6640625" style="72" customWidth="1"/>
    <col min="121" max="126" width="15.6640625" customWidth="1"/>
  </cols>
  <sheetData>
    <row r="1" spans="1:126" ht="15" thickBot="1" x14ac:dyDescent="0.35"/>
    <row r="2" spans="1:126" ht="63" thickBot="1" x14ac:dyDescent="0.35">
      <c r="A2" s="1" t="s">
        <v>0</v>
      </c>
      <c r="B2" s="12" t="s">
        <v>1</v>
      </c>
      <c r="C2" s="10" t="s">
        <v>324</v>
      </c>
      <c r="D2" s="2" t="s">
        <v>299</v>
      </c>
      <c r="E2" s="10" t="s">
        <v>515</v>
      </c>
      <c r="F2" s="10" t="s">
        <v>516</v>
      </c>
      <c r="G2" s="10" t="s">
        <v>337</v>
      </c>
      <c r="H2" s="10" t="s">
        <v>340</v>
      </c>
      <c r="I2" s="10" t="s">
        <v>343</v>
      </c>
      <c r="J2" s="10" t="s">
        <v>344</v>
      </c>
      <c r="K2" s="2" t="s">
        <v>46</v>
      </c>
      <c r="L2" s="2" t="s">
        <v>265</v>
      </c>
      <c r="M2" s="10" t="s">
        <v>325</v>
      </c>
      <c r="N2" s="10" t="s">
        <v>326</v>
      </c>
      <c r="O2" s="10" t="s">
        <v>297</v>
      </c>
      <c r="P2" s="2" t="s">
        <v>266</v>
      </c>
      <c r="Q2" s="10" t="s">
        <v>517</v>
      </c>
      <c r="R2" s="2" t="s">
        <v>311</v>
      </c>
      <c r="S2" s="10" t="s">
        <v>322</v>
      </c>
      <c r="T2" s="10" t="s">
        <v>316</v>
      </c>
      <c r="U2" s="10" t="s">
        <v>315</v>
      </c>
      <c r="V2" s="10" t="s">
        <v>518</v>
      </c>
      <c r="W2" s="10" t="s">
        <v>327</v>
      </c>
      <c r="X2" s="10" t="s">
        <v>321</v>
      </c>
      <c r="Y2" s="10" t="s">
        <v>328</v>
      </c>
      <c r="Z2" s="10" t="s">
        <v>318</v>
      </c>
      <c r="AA2" s="10" t="s">
        <v>302</v>
      </c>
      <c r="AB2" s="10" t="s">
        <v>329</v>
      </c>
      <c r="AC2" s="10" t="s">
        <v>519</v>
      </c>
      <c r="AD2" s="10" t="s">
        <v>298</v>
      </c>
      <c r="AE2" s="10" t="s">
        <v>330</v>
      </c>
      <c r="AF2" s="10" t="s">
        <v>310</v>
      </c>
      <c r="AG2" s="10" t="s">
        <v>389</v>
      </c>
      <c r="AH2" s="2" t="s">
        <v>268</v>
      </c>
      <c r="AI2" s="2" t="s">
        <v>520</v>
      </c>
      <c r="AJ2" s="2" t="s">
        <v>521</v>
      </c>
      <c r="AK2" s="2" t="s">
        <v>357</v>
      </c>
      <c r="AL2" s="2" t="s">
        <v>269</v>
      </c>
      <c r="AM2" s="2" t="s">
        <v>393</v>
      </c>
      <c r="AN2" s="2" t="s">
        <v>57</v>
      </c>
      <c r="AO2" s="2" t="s">
        <v>271</v>
      </c>
      <c r="AP2" s="2" t="s">
        <v>2</v>
      </c>
      <c r="AQ2" s="2" t="s">
        <v>303</v>
      </c>
      <c r="AR2" s="2" t="s">
        <v>331</v>
      </c>
      <c r="AS2" s="2" t="s">
        <v>522</v>
      </c>
      <c r="AT2" s="2" t="s">
        <v>272</v>
      </c>
      <c r="AU2" s="2" t="s">
        <v>523</v>
      </c>
      <c r="AV2" s="2" t="s">
        <v>524</v>
      </c>
      <c r="AW2" s="2" t="s">
        <v>3</v>
      </c>
      <c r="AX2" s="2" t="s">
        <v>525</v>
      </c>
      <c r="AY2" s="2" t="s">
        <v>273</v>
      </c>
      <c r="AZ2" s="2" t="s">
        <v>526</v>
      </c>
      <c r="BA2" s="2" t="s">
        <v>274</v>
      </c>
      <c r="BB2" s="2" t="s">
        <v>275</v>
      </c>
      <c r="BC2" s="2" t="s">
        <v>4</v>
      </c>
      <c r="BD2" s="2" t="s">
        <v>527</v>
      </c>
      <c r="BE2" s="2" t="s">
        <v>5</v>
      </c>
      <c r="BF2" s="2" t="s">
        <v>276</v>
      </c>
      <c r="BG2" s="2" t="s">
        <v>6</v>
      </c>
      <c r="BH2" s="2" t="s">
        <v>277</v>
      </c>
      <c r="BI2" s="2" t="s">
        <v>7</v>
      </c>
      <c r="BJ2" s="2" t="s">
        <v>528</v>
      </c>
      <c r="BK2" s="2" t="s">
        <v>8</v>
      </c>
      <c r="BL2" s="2" t="s">
        <v>278</v>
      </c>
      <c r="BM2" s="2" t="s">
        <v>541</v>
      </c>
      <c r="BN2" s="2" t="s">
        <v>282</v>
      </c>
      <c r="BO2" s="2" t="s">
        <v>530</v>
      </c>
      <c r="BP2" s="2" t="s">
        <v>283</v>
      </c>
      <c r="BQ2" s="2" t="s">
        <v>9</v>
      </c>
      <c r="BR2" s="2" t="s">
        <v>59</v>
      </c>
      <c r="BS2" s="2" t="s">
        <v>531</v>
      </c>
      <c r="BT2" s="2" t="s">
        <v>532</v>
      </c>
      <c r="BU2" s="2" t="s">
        <v>533</v>
      </c>
      <c r="BV2" s="2" t="s">
        <v>284</v>
      </c>
      <c r="BW2" s="2" t="s">
        <v>10</v>
      </c>
      <c r="BX2" s="2" t="s">
        <v>11</v>
      </c>
      <c r="BY2" s="2" t="s">
        <v>534</v>
      </c>
      <c r="BZ2" s="2" t="s">
        <v>334</v>
      </c>
      <c r="CA2" s="2" t="s">
        <v>12</v>
      </c>
      <c r="CB2" s="2" t="s">
        <v>13</v>
      </c>
      <c r="CC2" s="2" t="s">
        <v>335</v>
      </c>
      <c r="CD2" s="2" t="s">
        <v>15</v>
      </c>
      <c r="CE2" s="2" t="s">
        <v>285</v>
      </c>
      <c r="CF2" s="2" t="s">
        <v>16</v>
      </c>
      <c r="CG2" s="2" t="s">
        <v>286</v>
      </c>
      <c r="CH2" s="2" t="s">
        <v>17</v>
      </c>
      <c r="CI2" s="2" t="s">
        <v>287</v>
      </c>
      <c r="CJ2" s="2" t="s">
        <v>288</v>
      </c>
      <c r="CK2" s="2" t="s">
        <v>18</v>
      </c>
      <c r="CL2" s="2" t="s">
        <v>19</v>
      </c>
      <c r="CM2" s="2" t="s">
        <v>20</v>
      </c>
      <c r="CN2" s="2" t="s">
        <v>336</v>
      </c>
      <c r="CO2" s="2" t="s">
        <v>21</v>
      </c>
      <c r="CP2" s="2" t="s">
        <v>535</v>
      </c>
      <c r="CQ2" s="2" t="s">
        <v>22</v>
      </c>
      <c r="CR2" s="2" t="s">
        <v>300</v>
      </c>
      <c r="CS2" s="2" t="s">
        <v>536</v>
      </c>
      <c r="CT2" s="2" t="s">
        <v>537</v>
      </c>
      <c r="CU2" s="2" t="s">
        <v>314</v>
      </c>
      <c r="CV2" s="2" t="s">
        <v>289</v>
      </c>
      <c r="CW2" s="2" t="s">
        <v>415</v>
      </c>
      <c r="CX2" s="2" t="s">
        <v>23</v>
      </c>
      <c r="CY2" s="2" t="s">
        <v>538</v>
      </c>
      <c r="CZ2" s="2" t="s">
        <v>290</v>
      </c>
      <c r="DA2" s="2" t="s">
        <v>416</v>
      </c>
      <c r="DB2" s="2" t="s">
        <v>291</v>
      </c>
      <c r="DC2" s="2" t="s">
        <v>24</v>
      </c>
      <c r="DD2" s="2" t="s">
        <v>539</v>
      </c>
      <c r="DE2" s="2" t="s">
        <v>386</v>
      </c>
      <c r="DF2" s="2" t="s">
        <v>25</v>
      </c>
      <c r="DG2" s="2" t="s">
        <v>26</v>
      </c>
      <c r="DH2" s="2" t="s">
        <v>27</v>
      </c>
      <c r="DI2" s="2" t="s">
        <v>540</v>
      </c>
      <c r="DJ2" s="2" t="s">
        <v>28</v>
      </c>
      <c r="DK2" s="2" t="s">
        <v>29</v>
      </c>
      <c r="DL2" s="2" t="s">
        <v>30</v>
      </c>
      <c r="DM2" s="2" t="s">
        <v>31</v>
      </c>
      <c r="DN2" s="2" t="s">
        <v>32</v>
      </c>
      <c r="DO2" s="2" t="s">
        <v>33</v>
      </c>
      <c r="DP2" s="2" t="s">
        <v>292</v>
      </c>
      <c r="DQ2" s="2" t="s">
        <v>34</v>
      </c>
      <c r="DR2" s="2" t="s">
        <v>35</v>
      </c>
      <c r="DS2" s="2" t="s">
        <v>293</v>
      </c>
      <c r="DT2" s="2" t="s">
        <v>294</v>
      </c>
      <c r="DU2" s="2" t="s">
        <v>36</v>
      </c>
      <c r="DV2" s="2" t="s">
        <v>37</v>
      </c>
    </row>
    <row r="3" spans="1:126" ht="43.5" customHeight="1" thickBot="1" x14ac:dyDescent="0.35">
      <c r="A3" s="558" t="s">
        <v>255</v>
      </c>
      <c r="B3" s="559"/>
      <c r="C3" s="560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561"/>
      <c r="AH3" s="561"/>
      <c r="AI3" s="561"/>
      <c r="AJ3" s="561"/>
      <c r="AK3" s="561"/>
      <c r="AL3" s="561"/>
      <c r="AM3" s="561"/>
      <c r="AN3" s="561"/>
      <c r="AO3" s="561"/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1"/>
      <c r="BK3" s="561"/>
      <c r="BL3" s="561"/>
      <c r="BM3" s="561"/>
      <c r="BN3" s="561"/>
      <c r="BO3" s="561"/>
      <c r="BP3" s="561"/>
      <c r="BQ3" s="561"/>
      <c r="BR3" s="561"/>
      <c r="BS3" s="561"/>
      <c r="BT3" s="561"/>
      <c r="BU3" s="561"/>
      <c r="BV3" s="561"/>
      <c r="BW3" s="561"/>
      <c r="BX3" s="561"/>
      <c r="BY3" s="561"/>
      <c r="BZ3" s="561"/>
      <c r="CA3" s="561"/>
      <c r="CB3" s="561"/>
      <c r="CC3" s="561"/>
      <c r="CD3" s="561"/>
      <c r="CE3" s="561"/>
      <c r="CF3" s="561"/>
      <c r="CG3" s="561"/>
      <c r="CH3" s="561"/>
      <c r="CI3" s="561"/>
      <c r="CJ3" s="561"/>
      <c r="CK3" s="561"/>
      <c r="CL3" s="561"/>
      <c r="CM3" s="561"/>
      <c r="CN3" s="561"/>
      <c r="CO3" s="561"/>
      <c r="CP3" s="561"/>
      <c r="CQ3" s="561"/>
      <c r="CR3" s="561"/>
      <c r="CS3" s="561"/>
      <c r="CT3" s="561"/>
      <c r="CU3" s="561"/>
      <c r="CV3" s="561"/>
      <c r="CW3" s="561"/>
      <c r="CX3" s="561"/>
      <c r="CY3" s="561"/>
      <c r="CZ3" s="561"/>
      <c r="DA3" s="561"/>
      <c r="DB3" s="561"/>
      <c r="DC3" s="561"/>
      <c r="DD3" s="561"/>
      <c r="DE3" s="561"/>
      <c r="DF3" s="561"/>
      <c r="DG3" s="561"/>
      <c r="DH3" s="561"/>
      <c r="DI3" s="561"/>
      <c r="DJ3" s="561"/>
      <c r="DK3" s="561"/>
      <c r="DL3" s="561"/>
      <c r="DM3" s="561"/>
      <c r="DN3" s="561"/>
      <c r="DO3" s="561"/>
      <c r="DP3" s="561"/>
      <c r="DQ3" s="561"/>
      <c r="DR3" s="561"/>
      <c r="DS3" s="561"/>
      <c r="DT3" s="561"/>
      <c r="DU3" s="561"/>
      <c r="DV3" s="562"/>
    </row>
    <row r="4" spans="1:126" ht="15" customHeight="1" x14ac:dyDescent="0.3">
      <c r="A4" s="32">
        <v>30</v>
      </c>
      <c r="B4" s="50" t="s">
        <v>256</v>
      </c>
      <c r="C4" s="220">
        <v>1</v>
      </c>
      <c r="D4" s="84">
        <v>0</v>
      </c>
      <c r="E4" s="78">
        <v>0</v>
      </c>
      <c r="F4" s="84">
        <v>0</v>
      </c>
      <c r="G4" s="256">
        <v>1</v>
      </c>
      <c r="H4" s="220">
        <v>1</v>
      </c>
      <c r="I4" s="220">
        <v>0</v>
      </c>
      <c r="J4" s="220">
        <v>1</v>
      </c>
      <c r="K4" s="84">
        <v>0</v>
      </c>
      <c r="L4" s="84">
        <v>0</v>
      </c>
      <c r="M4" s="220">
        <v>1</v>
      </c>
      <c r="N4" s="220">
        <v>0</v>
      </c>
      <c r="O4" s="220">
        <v>0</v>
      </c>
      <c r="P4" s="256">
        <v>1</v>
      </c>
      <c r="Q4" s="53">
        <v>1</v>
      </c>
      <c r="R4" s="220">
        <v>0</v>
      </c>
      <c r="S4" s="220">
        <v>0</v>
      </c>
      <c r="T4" s="220">
        <v>0</v>
      </c>
      <c r="U4" s="84">
        <v>0</v>
      </c>
      <c r="V4" s="84">
        <v>0</v>
      </c>
      <c r="W4" s="220">
        <v>1</v>
      </c>
      <c r="X4" s="220">
        <v>0</v>
      </c>
      <c r="Y4" s="220">
        <v>0</v>
      </c>
      <c r="Z4" s="220">
        <v>1</v>
      </c>
      <c r="AA4" s="210">
        <v>0</v>
      </c>
      <c r="AB4" s="220">
        <v>1</v>
      </c>
      <c r="AC4" s="53">
        <v>0</v>
      </c>
      <c r="AD4" s="220">
        <v>0</v>
      </c>
      <c r="AE4" s="75">
        <v>1</v>
      </c>
      <c r="AF4" s="220">
        <v>0</v>
      </c>
      <c r="AG4" s="220">
        <v>1</v>
      </c>
      <c r="AH4" s="256">
        <v>1</v>
      </c>
      <c r="AI4" s="204">
        <v>1</v>
      </c>
      <c r="AJ4" s="189">
        <v>0</v>
      </c>
      <c r="AK4" s="220">
        <v>0</v>
      </c>
      <c r="AL4" s="220">
        <v>1</v>
      </c>
      <c r="AM4" s="75">
        <v>1</v>
      </c>
      <c r="AN4" s="53">
        <v>1</v>
      </c>
      <c r="AO4" s="220">
        <v>0</v>
      </c>
      <c r="AP4" s="53">
        <v>1</v>
      </c>
      <c r="AQ4" s="191">
        <v>0</v>
      </c>
      <c r="AR4" s="84">
        <v>0</v>
      </c>
      <c r="AS4" s="190">
        <v>0</v>
      </c>
      <c r="AT4" s="220">
        <v>0</v>
      </c>
      <c r="AU4" s="208">
        <v>0</v>
      </c>
      <c r="AV4" s="78">
        <v>0</v>
      </c>
      <c r="AW4" s="220">
        <v>1</v>
      </c>
      <c r="AX4" s="220">
        <v>0</v>
      </c>
      <c r="AY4" s="220">
        <v>0</v>
      </c>
      <c r="AZ4" s="78">
        <v>0</v>
      </c>
      <c r="BA4" s="216">
        <v>0</v>
      </c>
      <c r="BB4" s="84">
        <v>0</v>
      </c>
      <c r="BC4" s="84">
        <v>1</v>
      </c>
      <c r="BD4" s="84">
        <v>0</v>
      </c>
      <c r="BE4" s="220">
        <v>1</v>
      </c>
      <c r="BF4" s="220">
        <v>1</v>
      </c>
      <c r="BG4" s="78">
        <v>1</v>
      </c>
      <c r="BH4" s="220">
        <v>1</v>
      </c>
      <c r="BI4" s="78">
        <v>1</v>
      </c>
      <c r="BJ4" s="236">
        <v>0</v>
      </c>
      <c r="BK4" s="220">
        <v>0</v>
      </c>
      <c r="BL4" s="210">
        <v>0</v>
      </c>
      <c r="BM4" s="84">
        <v>0</v>
      </c>
      <c r="BN4" s="84">
        <v>0</v>
      </c>
      <c r="BO4" s="220">
        <v>1</v>
      </c>
      <c r="BP4" s="220">
        <v>1</v>
      </c>
      <c r="BQ4" s="53">
        <v>1</v>
      </c>
      <c r="BR4" s="220">
        <v>1</v>
      </c>
      <c r="BS4" s="204">
        <v>0</v>
      </c>
      <c r="BT4" s="78">
        <v>0</v>
      </c>
      <c r="BU4" s="53">
        <v>1</v>
      </c>
      <c r="BV4" s="84">
        <v>0</v>
      </c>
      <c r="BW4" s="220">
        <v>1</v>
      </c>
      <c r="BX4" s="220">
        <v>1</v>
      </c>
      <c r="BY4" s="84">
        <v>0</v>
      </c>
      <c r="BZ4" s="84">
        <v>0</v>
      </c>
      <c r="CA4" s="84">
        <v>0</v>
      </c>
      <c r="CB4" s="220">
        <v>0</v>
      </c>
      <c r="CC4" s="220">
        <v>0</v>
      </c>
      <c r="CD4" s="280">
        <v>0</v>
      </c>
      <c r="CE4" s="216">
        <v>0</v>
      </c>
      <c r="CF4" s="210">
        <v>0</v>
      </c>
      <c r="CG4" s="78">
        <v>0</v>
      </c>
      <c r="CH4" s="220">
        <v>0</v>
      </c>
      <c r="CI4" s="84">
        <v>0</v>
      </c>
      <c r="CJ4" s="53">
        <v>1</v>
      </c>
      <c r="CK4" s="220">
        <v>1</v>
      </c>
      <c r="CL4" s="220">
        <v>0</v>
      </c>
      <c r="CM4" s="53">
        <v>0</v>
      </c>
      <c r="CN4" s="75">
        <v>1</v>
      </c>
      <c r="CO4" s="220">
        <v>0</v>
      </c>
      <c r="CP4" s="208">
        <v>0</v>
      </c>
      <c r="CQ4" s="220">
        <v>1</v>
      </c>
      <c r="CR4" s="84">
        <v>0</v>
      </c>
      <c r="CS4" s="220">
        <v>0</v>
      </c>
      <c r="CT4" s="53">
        <v>1</v>
      </c>
      <c r="CU4" s="220">
        <v>0</v>
      </c>
      <c r="CV4" s="53">
        <v>1</v>
      </c>
      <c r="CW4" s="53">
        <v>1</v>
      </c>
      <c r="CX4" s="220">
        <v>1</v>
      </c>
      <c r="CY4" s="53">
        <v>0</v>
      </c>
      <c r="CZ4" s="84">
        <v>0</v>
      </c>
      <c r="DA4" s="220">
        <v>1</v>
      </c>
      <c r="DB4" s="84">
        <v>0</v>
      </c>
      <c r="DC4" s="78">
        <v>1</v>
      </c>
      <c r="DD4" s="85">
        <v>0</v>
      </c>
      <c r="DE4" s="53">
        <v>0</v>
      </c>
      <c r="DF4" s="220">
        <v>1</v>
      </c>
      <c r="DG4" s="220">
        <v>1</v>
      </c>
      <c r="DH4" s="84">
        <v>0</v>
      </c>
      <c r="DI4" s="53">
        <v>1</v>
      </c>
      <c r="DJ4" s="220">
        <v>1</v>
      </c>
      <c r="DK4" s="217">
        <v>1</v>
      </c>
      <c r="DL4" s="84">
        <v>0</v>
      </c>
      <c r="DM4" s="53">
        <v>1</v>
      </c>
      <c r="DN4" s="78">
        <v>1</v>
      </c>
      <c r="DO4" s="53">
        <v>0</v>
      </c>
      <c r="DP4" s="53">
        <v>1</v>
      </c>
      <c r="DQ4" s="53">
        <v>1</v>
      </c>
      <c r="DR4" s="53">
        <v>0</v>
      </c>
      <c r="DS4" s="53">
        <v>1</v>
      </c>
      <c r="DT4" s="84">
        <v>0</v>
      </c>
      <c r="DU4" s="53">
        <v>1</v>
      </c>
      <c r="DV4" s="53">
        <v>0</v>
      </c>
    </row>
    <row r="5" spans="1:126" ht="15.75" customHeight="1" x14ac:dyDescent="0.3">
      <c r="A5" s="22">
        <v>31</v>
      </c>
      <c r="B5" s="51" t="s">
        <v>257</v>
      </c>
      <c r="C5" s="221">
        <v>1</v>
      </c>
      <c r="D5" s="54">
        <v>1</v>
      </c>
      <c r="E5" s="78">
        <v>0</v>
      </c>
      <c r="F5" s="54">
        <v>1</v>
      </c>
      <c r="G5" s="257">
        <v>1</v>
      </c>
      <c r="H5" s="221">
        <v>1</v>
      </c>
      <c r="I5" s="221">
        <v>1</v>
      </c>
      <c r="J5" s="221">
        <v>1</v>
      </c>
      <c r="K5" s="84">
        <v>0</v>
      </c>
      <c r="L5" s="84">
        <v>0</v>
      </c>
      <c r="M5" s="221">
        <v>1</v>
      </c>
      <c r="N5" s="221">
        <v>0</v>
      </c>
      <c r="O5" s="221">
        <v>0</v>
      </c>
      <c r="P5" s="259">
        <v>1</v>
      </c>
      <c r="Q5" s="54">
        <v>1</v>
      </c>
      <c r="R5" s="221">
        <v>1</v>
      </c>
      <c r="S5" s="221">
        <v>1</v>
      </c>
      <c r="T5" s="221">
        <v>1</v>
      </c>
      <c r="U5" s="25">
        <v>1</v>
      </c>
      <c r="V5" s="201">
        <v>1</v>
      </c>
      <c r="W5" s="221">
        <v>1</v>
      </c>
      <c r="X5" s="221">
        <v>1</v>
      </c>
      <c r="Y5" s="221">
        <v>1</v>
      </c>
      <c r="Z5" s="221">
        <v>1</v>
      </c>
      <c r="AA5" s="219">
        <v>0</v>
      </c>
      <c r="AB5" s="221">
        <v>1</v>
      </c>
      <c r="AC5" s="54">
        <v>0</v>
      </c>
      <c r="AD5" s="221">
        <v>0</v>
      </c>
      <c r="AE5" s="54">
        <v>1</v>
      </c>
      <c r="AF5" s="221">
        <v>0</v>
      </c>
      <c r="AG5" s="276">
        <v>1</v>
      </c>
      <c r="AH5" s="257">
        <v>1</v>
      </c>
      <c r="AI5" s="189">
        <v>1</v>
      </c>
      <c r="AJ5" s="189">
        <v>0</v>
      </c>
      <c r="AK5" s="221">
        <v>1</v>
      </c>
      <c r="AL5" s="84">
        <v>0</v>
      </c>
      <c r="AM5" s="73">
        <v>1</v>
      </c>
      <c r="AN5" s="54">
        <v>1</v>
      </c>
      <c r="AO5" s="221">
        <v>1</v>
      </c>
      <c r="AP5" s="54">
        <v>1</v>
      </c>
      <c r="AQ5" s="216">
        <v>1</v>
      </c>
      <c r="AR5" s="84">
        <v>0</v>
      </c>
      <c r="AS5" s="212">
        <v>1</v>
      </c>
      <c r="AT5" s="221">
        <v>0</v>
      </c>
      <c r="AU5" s="201">
        <v>1</v>
      </c>
      <c r="AV5" s="54">
        <v>1</v>
      </c>
      <c r="AW5" s="221">
        <v>1</v>
      </c>
      <c r="AX5" s="221">
        <v>1</v>
      </c>
      <c r="AY5" s="221">
        <v>1</v>
      </c>
      <c r="AZ5" s="78">
        <v>0</v>
      </c>
      <c r="BA5" s="216">
        <v>0</v>
      </c>
      <c r="BB5" s="84">
        <v>0</v>
      </c>
      <c r="BC5" s="84">
        <v>1</v>
      </c>
      <c r="BD5" s="84">
        <v>0</v>
      </c>
      <c r="BE5" s="221">
        <v>1</v>
      </c>
      <c r="BF5" s="221">
        <v>1</v>
      </c>
      <c r="BG5" s="78">
        <v>1</v>
      </c>
      <c r="BH5" s="221">
        <v>1</v>
      </c>
      <c r="BI5" s="78">
        <v>1</v>
      </c>
      <c r="BJ5" s="237">
        <v>1</v>
      </c>
      <c r="BK5" s="221">
        <v>1</v>
      </c>
      <c r="BL5" s="221">
        <v>1</v>
      </c>
      <c r="BM5" s="84">
        <v>0</v>
      </c>
      <c r="BN5" s="84">
        <v>0</v>
      </c>
      <c r="BO5" s="221">
        <v>1</v>
      </c>
      <c r="BP5" s="221">
        <v>1</v>
      </c>
      <c r="BQ5" s="73">
        <v>1</v>
      </c>
      <c r="BR5" s="221">
        <v>1</v>
      </c>
      <c r="BS5" s="237">
        <v>1</v>
      </c>
      <c r="BT5" s="78">
        <v>0</v>
      </c>
      <c r="BU5" s="54">
        <v>1</v>
      </c>
      <c r="BV5" s="84">
        <v>0</v>
      </c>
      <c r="BW5" s="221">
        <v>1</v>
      </c>
      <c r="BX5" s="221">
        <v>1</v>
      </c>
      <c r="BY5" s="84">
        <v>0</v>
      </c>
      <c r="BZ5" s="221">
        <v>1</v>
      </c>
      <c r="CA5" s="221">
        <v>1</v>
      </c>
      <c r="CB5" s="221">
        <v>1</v>
      </c>
      <c r="CC5" s="221">
        <v>0</v>
      </c>
      <c r="CD5" s="265">
        <v>0</v>
      </c>
      <c r="CE5" s="216">
        <v>0</v>
      </c>
      <c r="CF5" s="219">
        <v>0</v>
      </c>
      <c r="CG5" s="54">
        <v>1</v>
      </c>
      <c r="CH5" s="221">
        <v>1</v>
      </c>
      <c r="CI5" s="84">
        <v>0</v>
      </c>
      <c r="CJ5" s="54">
        <v>1</v>
      </c>
      <c r="CK5" s="221">
        <v>1</v>
      </c>
      <c r="CL5" s="221">
        <v>1</v>
      </c>
      <c r="CM5" s="54">
        <v>0</v>
      </c>
      <c r="CN5" s="276">
        <v>1</v>
      </c>
      <c r="CO5" s="221">
        <v>1</v>
      </c>
      <c r="CP5" s="220">
        <v>1</v>
      </c>
      <c r="CQ5" s="221">
        <v>1</v>
      </c>
      <c r="CR5" s="84">
        <v>0</v>
      </c>
      <c r="CS5" s="221">
        <v>1</v>
      </c>
      <c r="CT5" s="54">
        <v>1</v>
      </c>
      <c r="CU5" s="221">
        <v>0</v>
      </c>
      <c r="CV5" s="54">
        <v>1</v>
      </c>
      <c r="CW5" s="54">
        <v>1</v>
      </c>
      <c r="CX5" s="221">
        <v>1</v>
      </c>
      <c r="CY5" s="54">
        <v>1</v>
      </c>
      <c r="CZ5" s="84">
        <v>0</v>
      </c>
      <c r="DA5" s="221">
        <v>1</v>
      </c>
      <c r="DB5" s="84">
        <v>0</v>
      </c>
      <c r="DC5" s="54">
        <v>1</v>
      </c>
      <c r="DD5" s="221">
        <v>1</v>
      </c>
      <c r="DE5" s="54">
        <v>0</v>
      </c>
      <c r="DF5" s="221">
        <v>1</v>
      </c>
      <c r="DG5" s="221">
        <v>1</v>
      </c>
      <c r="DH5" s="54">
        <v>1</v>
      </c>
      <c r="DI5" s="54">
        <v>1</v>
      </c>
      <c r="DJ5" s="221">
        <v>1</v>
      </c>
      <c r="DK5" s="221">
        <v>1</v>
      </c>
      <c r="DL5" s="84">
        <v>0</v>
      </c>
      <c r="DM5" s="54">
        <v>1</v>
      </c>
      <c r="DN5" s="54">
        <v>1</v>
      </c>
      <c r="DO5" s="54">
        <v>1</v>
      </c>
      <c r="DP5" s="73">
        <v>1</v>
      </c>
      <c r="DQ5" s="54">
        <v>1</v>
      </c>
      <c r="DR5" s="54">
        <v>1</v>
      </c>
      <c r="DS5" s="54">
        <v>1</v>
      </c>
      <c r="DT5" s="84">
        <v>0</v>
      </c>
      <c r="DU5" s="54">
        <v>1</v>
      </c>
      <c r="DV5" s="54">
        <v>1</v>
      </c>
    </row>
    <row r="6" spans="1:126" ht="15.75" customHeight="1" x14ac:dyDescent="0.3">
      <c r="A6" s="22">
        <v>32</v>
      </c>
      <c r="B6" s="51" t="s">
        <v>258</v>
      </c>
      <c r="C6" s="221">
        <v>1</v>
      </c>
      <c r="D6" s="54">
        <v>1</v>
      </c>
      <c r="E6" s="78">
        <v>0</v>
      </c>
      <c r="F6" s="54">
        <v>1</v>
      </c>
      <c r="G6" s="257">
        <v>1</v>
      </c>
      <c r="H6" s="221">
        <v>1</v>
      </c>
      <c r="I6" s="221">
        <v>1</v>
      </c>
      <c r="J6" s="221">
        <v>1</v>
      </c>
      <c r="K6" s="84">
        <v>0</v>
      </c>
      <c r="L6" s="84">
        <v>0</v>
      </c>
      <c r="M6" s="221">
        <v>1</v>
      </c>
      <c r="N6" s="221">
        <v>0</v>
      </c>
      <c r="O6" s="221">
        <v>0</v>
      </c>
      <c r="P6" s="257">
        <v>1</v>
      </c>
      <c r="Q6" s="54">
        <v>0</v>
      </c>
      <c r="R6" s="221">
        <v>1</v>
      </c>
      <c r="S6" s="221">
        <v>1</v>
      </c>
      <c r="T6" s="221">
        <v>1</v>
      </c>
      <c r="U6" s="25">
        <v>1</v>
      </c>
      <c r="V6" s="201">
        <v>1</v>
      </c>
      <c r="W6" s="221">
        <v>1</v>
      </c>
      <c r="X6" s="221">
        <v>1</v>
      </c>
      <c r="Y6" s="221">
        <v>1</v>
      </c>
      <c r="Z6" s="221">
        <v>1</v>
      </c>
      <c r="AA6" s="219">
        <v>0</v>
      </c>
      <c r="AB6" s="221">
        <v>1</v>
      </c>
      <c r="AC6" s="54">
        <v>1</v>
      </c>
      <c r="AD6" s="221">
        <v>0</v>
      </c>
      <c r="AE6" s="54">
        <v>1</v>
      </c>
      <c r="AF6" s="221">
        <v>0</v>
      </c>
      <c r="AG6" s="221">
        <v>1</v>
      </c>
      <c r="AH6" s="257">
        <v>1</v>
      </c>
      <c r="AI6" s="189">
        <v>1</v>
      </c>
      <c r="AJ6" s="189">
        <v>0</v>
      </c>
      <c r="AK6" s="221">
        <v>1</v>
      </c>
      <c r="AL6" s="84">
        <v>0</v>
      </c>
      <c r="AM6" s="54">
        <v>1</v>
      </c>
      <c r="AN6" s="54">
        <v>1</v>
      </c>
      <c r="AO6" s="221">
        <v>1</v>
      </c>
      <c r="AP6" s="73">
        <v>1</v>
      </c>
      <c r="AQ6" s="216">
        <v>0</v>
      </c>
      <c r="AR6" s="84">
        <v>0</v>
      </c>
      <c r="AS6" s="189">
        <v>1</v>
      </c>
      <c r="AT6" s="221">
        <v>0</v>
      </c>
      <c r="AU6" s="201">
        <v>1</v>
      </c>
      <c r="AV6" s="54">
        <v>1</v>
      </c>
      <c r="AW6" s="221">
        <v>1</v>
      </c>
      <c r="AX6" s="221">
        <v>1</v>
      </c>
      <c r="AY6" s="221">
        <v>1</v>
      </c>
      <c r="AZ6" s="78">
        <v>0</v>
      </c>
      <c r="BA6" s="216">
        <v>0</v>
      </c>
      <c r="BB6" s="84">
        <v>0</v>
      </c>
      <c r="BC6" s="84">
        <v>1</v>
      </c>
      <c r="BD6" s="84">
        <v>0</v>
      </c>
      <c r="BE6" s="221">
        <v>1</v>
      </c>
      <c r="BF6" s="221">
        <v>1</v>
      </c>
      <c r="BG6" s="78">
        <v>1</v>
      </c>
      <c r="BH6" s="221">
        <v>1</v>
      </c>
      <c r="BI6" s="54">
        <v>1</v>
      </c>
      <c r="BJ6" s="201">
        <v>1</v>
      </c>
      <c r="BK6" s="221">
        <v>1</v>
      </c>
      <c r="BL6" s="221">
        <v>1</v>
      </c>
      <c r="BM6" s="84">
        <v>0</v>
      </c>
      <c r="BN6" s="84">
        <v>0</v>
      </c>
      <c r="BO6" s="221">
        <v>1</v>
      </c>
      <c r="BP6" s="221">
        <v>1</v>
      </c>
      <c r="BQ6" s="54">
        <v>1</v>
      </c>
      <c r="BR6" s="221">
        <v>1</v>
      </c>
      <c r="BS6" s="201">
        <v>1</v>
      </c>
      <c r="BT6" s="78">
        <v>0</v>
      </c>
      <c r="BU6" s="54">
        <v>1</v>
      </c>
      <c r="BV6" s="84">
        <v>0</v>
      </c>
      <c r="BW6" s="221">
        <v>1</v>
      </c>
      <c r="BX6" s="221">
        <v>1</v>
      </c>
      <c r="BY6" s="216">
        <v>1</v>
      </c>
      <c r="BZ6" s="221">
        <v>1</v>
      </c>
      <c r="CA6" s="221">
        <v>1</v>
      </c>
      <c r="CB6" s="221">
        <v>1</v>
      </c>
      <c r="CC6" s="221">
        <v>0</v>
      </c>
      <c r="CD6" s="265">
        <v>0</v>
      </c>
      <c r="CE6" s="216">
        <v>0</v>
      </c>
      <c r="CF6" s="219">
        <v>0</v>
      </c>
      <c r="CG6" s="54">
        <v>1</v>
      </c>
      <c r="CH6" s="221">
        <v>1</v>
      </c>
      <c r="CI6" s="84">
        <v>0</v>
      </c>
      <c r="CJ6" s="54">
        <v>1</v>
      </c>
      <c r="CK6" s="221">
        <v>1</v>
      </c>
      <c r="CL6" s="221">
        <v>1</v>
      </c>
      <c r="CM6" s="54">
        <v>0</v>
      </c>
      <c r="CN6" s="221">
        <v>1</v>
      </c>
      <c r="CO6" s="221">
        <v>1</v>
      </c>
      <c r="CP6" s="221">
        <v>0</v>
      </c>
      <c r="CQ6" s="221">
        <v>1</v>
      </c>
      <c r="CR6" s="84">
        <v>0</v>
      </c>
      <c r="CS6" s="221">
        <v>1</v>
      </c>
      <c r="CT6" s="54">
        <v>1</v>
      </c>
      <c r="CU6" s="221">
        <v>1</v>
      </c>
      <c r="CV6" s="73">
        <v>1</v>
      </c>
      <c r="CW6" s="54">
        <v>1</v>
      </c>
      <c r="CX6" s="221">
        <v>1</v>
      </c>
      <c r="CY6" s="54">
        <v>1</v>
      </c>
      <c r="CZ6" s="54">
        <v>1</v>
      </c>
      <c r="DA6" s="221">
        <v>1</v>
      </c>
      <c r="DB6" s="84">
        <v>0</v>
      </c>
      <c r="DC6" s="84">
        <v>0</v>
      </c>
      <c r="DD6" s="220">
        <v>1</v>
      </c>
      <c r="DE6" s="54">
        <v>0</v>
      </c>
      <c r="DF6" s="221">
        <v>1</v>
      </c>
      <c r="DG6" s="221">
        <v>1</v>
      </c>
      <c r="DH6" s="54">
        <v>1</v>
      </c>
      <c r="DI6" s="54">
        <v>1</v>
      </c>
      <c r="DJ6" s="276">
        <v>1</v>
      </c>
      <c r="DK6" s="221">
        <v>1</v>
      </c>
      <c r="DL6" s="84">
        <v>0</v>
      </c>
      <c r="DM6" s="54">
        <v>1</v>
      </c>
      <c r="DN6" s="54">
        <v>1</v>
      </c>
      <c r="DO6" s="54">
        <v>1</v>
      </c>
      <c r="DP6" s="54">
        <v>1</v>
      </c>
      <c r="DQ6" s="54">
        <v>1</v>
      </c>
      <c r="DR6" s="54">
        <v>1</v>
      </c>
      <c r="DS6" s="54">
        <v>1</v>
      </c>
      <c r="DT6" s="84">
        <v>0</v>
      </c>
      <c r="DU6" s="54">
        <v>1</v>
      </c>
      <c r="DV6" s="54">
        <v>1</v>
      </c>
    </row>
    <row r="7" spans="1:126" ht="15.75" customHeight="1" thickBot="1" x14ac:dyDescent="0.35">
      <c r="A7" s="22">
        <v>33</v>
      </c>
      <c r="B7" s="52" t="s">
        <v>259</v>
      </c>
      <c r="C7" s="222">
        <v>1</v>
      </c>
      <c r="D7" s="55">
        <v>1</v>
      </c>
      <c r="E7" s="79">
        <v>0</v>
      </c>
      <c r="F7" s="55">
        <v>1</v>
      </c>
      <c r="G7" s="258">
        <v>1</v>
      </c>
      <c r="H7" s="222">
        <v>1</v>
      </c>
      <c r="I7" s="222">
        <v>1</v>
      </c>
      <c r="J7" s="222">
        <v>1</v>
      </c>
      <c r="K7" s="79">
        <v>0</v>
      </c>
      <c r="L7" s="79">
        <v>0</v>
      </c>
      <c r="M7" s="222">
        <v>1</v>
      </c>
      <c r="N7" s="222">
        <v>0</v>
      </c>
      <c r="O7" s="222">
        <v>0</v>
      </c>
      <c r="P7" s="258">
        <v>0</v>
      </c>
      <c r="Q7" s="55">
        <v>0</v>
      </c>
      <c r="R7" s="267">
        <v>0</v>
      </c>
      <c r="S7" s="222">
        <v>0</v>
      </c>
      <c r="T7" s="244">
        <v>0</v>
      </c>
      <c r="U7" s="79">
        <v>0</v>
      </c>
      <c r="V7" s="202">
        <v>1</v>
      </c>
      <c r="W7" s="222">
        <v>1</v>
      </c>
      <c r="X7" s="216">
        <v>0</v>
      </c>
      <c r="Y7" s="222">
        <v>0</v>
      </c>
      <c r="Z7" s="222">
        <v>1</v>
      </c>
      <c r="AA7" s="289">
        <v>0</v>
      </c>
      <c r="AB7" s="222">
        <v>0</v>
      </c>
      <c r="AC7" s="55">
        <v>1</v>
      </c>
      <c r="AD7" s="222">
        <v>0</v>
      </c>
      <c r="AE7" s="55">
        <v>1</v>
      </c>
      <c r="AF7" s="222">
        <v>0</v>
      </c>
      <c r="AG7" s="222">
        <v>0</v>
      </c>
      <c r="AH7" s="258">
        <v>1</v>
      </c>
      <c r="AI7" s="205">
        <v>1</v>
      </c>
      <c r="AJ7" s="205">
        <v>0</v>
      </c>
      <c r="AK7" s="222">
        <v>1</v>
      </c>
      <c r="AL7" s="225">
        <v>0</v>
      </c>
      <c r="AM7" s="79">
        <v>0</v>
      </c>
      <c r="AN7" s="55">
        <v>1</v>
      </c>
      <c r="AO7" s="222">
        <v>1</v>
      </c>
      <c r="AP7" s="55">
        <v>1</v>
      </c>
      <c r="AQ7" s="260">
        <v>0</v>
      </c>
      <c r="AR7" s="79">
        <v>0</v>
      </c>
      <c r="AS7" s="191">
        <v>1</v>
      </c>
      <c r="AT7" s="222">
        <v>0</v>
      </c>
      <c r="AU7" s="215">
        <v>1</v>
      </c>
      <c r="AV7" s="79">
        <v>0</v>
      </c>
      <c r="AW7" s="222">
        <v>1</v>
      </c>
      <c r="AX7" s="222">
        <v>1</v>
      </c>
      <c r="AY7" s="222">
        <v>1</v>
      </c>
      <c r="AZ7" s="225">
        <v>0</v>
      </c>
      <c r="BA7" s="218">
        <v>0</v>
      </c>
      <c r="BB7" s="225">
        <v>0</v>
      </c>
      <c r="BC7" s="79">
        <v>0</v>
      </c>
      <c r="BD7" s="225">
        <v>0</v>
      </c>
      <c r="BE7" s="222">
        <v>1</v>
      </c>
      <c r="BF7" s="222">
        <v>1</v>
      </c>
      <c r="BG7" s="79">
        <v>1</v>
      </c>
      <c r="BH7" s="55">
        <v>1</v>
      </c>
      <c r="BI7" s="79">
        <v>0</v>
      </c>
      <c r="BJ7" s="215">
        <v>1</v>
      </c>
      <c r="BK7" s="222">
        <v>1</v>
      </c>
      <c r="BL7" s="222">
        <v>1</v>
      </c>
      <c r="BM7" s="79">
        <v>0</v>
      </c>
      <c r="BN7" s="79">
        <v>0</v>
      </c>
      <c r="BO7" s="222">
        <v>1</v>
      </c>
      <c r="BP7" s="222">
        <v>1</v>
      </c>
      <c r="BQ7" s="55">
        <v>1</v>
      </c>
      <c r="BR7" s="222">
        <v>1</v>
      </c>
      <c r="BS7" s="215">
        <v>1</v>
      </c>
      <c r="BT7" s="79">
        <v>0</v>
      </c>
      <c r="BU7" s="55">
        <v>0</v>
      </c>
      <c r="BV7" s="79">
        <v>0</v>
      </c>
      <c r="BW7" s="222">
        <v>1</v>
      </c>
      <c r="BX7" s="222">
        <v>1</v>
      </c>
      <c r="BY7" s="218">
        <v>1</v>
      </c>
      <c r="BZ7" s="79">
        <v>0</v>
      </c>
      <c r="CA7" s="222">
        <v>1</v>
      </c>
      <c r="CB7" s="222">
        <v>1</v>
      </c>
      <c r="CC7" s="222">
        <v>0</v>
      </c>
      <c r="CD7" s="267">
        <v>0</v>
      </c>
      <c r="CE7" s="218">
        <v>0</v>
      </c>
      <c r="CF7" s="222">
        <v>0</v>
      </c>
      <c r="CG7" s="79">
        <v>0</v>
      </c>
      <c r="CH7" s="222">
        <v>0</v>
      </c>
      <c r="CI7" s="79">
        <v>0</v>
      </c>
      <c r="CJ7" s="84">
        <v>0</v>
      </c>
      <c r="CK7" s="222">
        <v>1</v>
      </c>
      <c r="CL7" s="222">
        <v>1</v>
      </c>
      <c r="CM7" s="55">
        <v>0</v>
      </c>
      <c r="CN7" s="288">
        <v>0</v>
      </c>
      <c r="CO7" s="222">
        <v>1</v>
      </c>
      <c r="CP7" s="222">
        <v>0</v>
      </c>
      <c r="CQ7" s="289">
        <v>0</v>
      </c>
      <c r="CR7" s="79">
        <v>0</v>
      </c>
      <c r="CS7" s="244">
        <v>1</v>
      </c>
      <c r="CT7" s="55">
        <v>1</v>
      </c>
      <c r="CU7" s="222">
        <v>0</v>
      </c>
      <c r="CV7" s="79">
        <v>0</v>
      </c>
      <c r="CW7" s="55">
        <v>1</v>
      </c>
      <c r="CX7" s="222">
        <v>1</v>
      </c>
      <c r="CY7" s="55">
        <v>0</v>
      </c>
      <c r="CZ7" s="55">
        <v>1</v>
      </c>
      <c r="DA7" s="222">
        <v>1</v>
      </c>
      <c r="DB7" s="79">
        <v>0</v>
      </c>
      <c r="DC7" s="79">
        <v>0</v>
      </c>
      <c r="DD7" s="245">
        <v>0</v>
      </c>
      <c r="DE7" s="55">
        <v>0</v>
      </c>
      <c r="DF7" s="218">
        <v>0</v>
      </c>
      <c r="DG7" s="222">
        <v>1</v>
      </c>
      <c r="DH7" s="55">
        <v>1</v>
      </c>
      <c r="DI7" s="59">
        <v>0</v>
      </c>
      <c r="DJ7" s="222">
        <v>1</v>
      </c>
      <c r="DK7" s="244">
        <v>1</v>
      </c>
      <c r="DL7" s="79">
        <v>0</v>
      </c>
      <c r="DM7" s="55">
        <v>1</v>
      </c>
      <c r="DN7" s="55">
        <v>0</v>
      </c>
      <c r="DO7" s="55">
        <v>1</v>
      </c>
      <c r="DP7" s="79">
        <v>0</v>
      </c>
      <c r="DQ7" s="79">
        <v>0</v>
      </c>
      <c r="DR7" s="79">
        <v>0</v>
      </c>
      <c r="DS7" s="79">
        <v>0</v>
      </c>
      <c r="DT7" s="79">
        <v>0</v>
      </c>
      <c r="DU7" s="55">
        <v>1</v>
      </c>
      <c r="DV7" s="79">
        <v>0</v>
      </c>
    </row>
    <row r="8" spans="1:126" ht="16.2" thickBot="1" x14ac:dyDescent="0.35">
      <c r="A8" s="552" t="s">
        <v>44</v>
      </c>
      <c r="B8" s="552"/>
      <c r="C8" s="10">
        <f t="shared" ref="C8:O8" si="0">SUM(C4:C7)</f>
        <v>4</v>
      </c>
      <c r="D8" s="10">
        <f t="shared" si="0"/>
        <v>3</v>
      </c>
      <c r="E8" s="10">
        <f t="shared" ref="E8:F8" si="1">SUM(E4:E7)</f>
        <v>0</v>
      </c>
      <c r="F8" s="10">
        <f t="shared" si="1"/>
        <v>3</v>
      </c>
      <c r="G8" s="10">
        <f t="shared" ref="G8:I8" si="2">SUM(G4:G7)</f>
        <v>4</v>
      </c>
      <c r="H8" s="10">
        <f t="shared" si="2"/>
        <v>4</v>
      </c>
      <c r="I8" s="10">
        <f t="shared" si="2"/>
        <v>3</v>
      </c>
      <c r="J8" s="10">
        <f t="shared" ref="J8" si="3">SUM(J4:J7)</f>
        <v>4</v>
      </c>
      <c r="K8" s="10">
        <f t="shared" si="0"/>
        <v>0</v>
      </c>
      <c r="L8" s="10">
        <f t="shared" si="0"/>
        <v>0</v>
      </c>
      <c r="M8" s="10">
        <f t="shared" si="0"/>
        <v>4</v>
      </c>
      <c r="N8" s="10">
        <f t="shared" si="0"/>
        <v>0</v>
      </c>
      <c r="O8" s="10">
        <f t="shared" si="0"/>
        <v>0</v>
      </c>
      <c r="P8" s="10">
        <f t="shared" ref="P8" si="4">SUM(P4:P7)</f>
        <v>3</v>
      </c>
      <c r="Q8" s="10">
        <f t="shared" ref="Q8" si="5">SUM(Q4:Q7)</f>
        <v>2</v>
      </c>
      <c r="R8" s="10">
        <f t="shared" ref="R8:T8" si="6">SUM(R4:R7)</f>
        <v>2</v>
      </c>
      <c r="S8" s="10">
        <f t="shared" ref="S8" si="7">SUM(S4:S7)</f>
        <v>2</v>
      </c>
      <c r="T8" s="10">
        <f t="shared" si="6"/>
        <v>2</v>
      </c>
      <c r="U8" s="10">
        <f t="shared" ref="U8:AA8" si="8">SUM(U4:U7)</f>
        <v>2</v>
      </c>
      <c r="V8" s="10">
        <f t="shared" ref="V8" si="9">SUM(V4:V7)</f>
        <v>3</v>
      </c>
      <c r="W8" s="10">
        <f t="shared" ref="W8" si="10">SUM(W4:W7)</f>
        <v>4</v>
      </c>
      <c r="X8" s="10">
        <f t="shared" si="8"/>
        <v>2</v>
      </c>
      <c r="Y8" s="10">
        <f t="shared" ref="Y8" si="11">SUM(Y4:Y7)</f>
        <v>2</v>
      </c>
      <c r="Z8" s="10">
        <f t="shared" si="8"/>
        <v>4</v>
      </c>
      <c r="AA8" s="10">
        <f t="shared" si="8"/>
        <v>0</v>
      </c>
      <c r="AB8" s="10">
        <f t="shared" ref="AB8:AC8" si="12">SUM(AB4:AB7)</f>
        <v>3</v>
      </c>
      <c r="AC8" s="10">
        <f t="shared" si="12"/>
        <v>2</v>
      </c>
      <c r="AD8" s="10">
        <f>SUM(AD4:AD7)</f>
        <v>0</v>
      </c>
      <c r="AE8" s="10">
        <f>SUM(AE4:AE7)</f>
        <v>4</v>
      </c>
      <c r="AF8" s="10">
        <f t="shared" ref="AF8:AG8" si="13">SUM(AF4:AF7)</f>
        <v>0</v>
      </c>
      <c r="AG8" s="10">
        <f t="shared" si="13"/>
        <v>3</v>
      </c>
      <c r="AH8" s="10">
        <f t="shared" ref="AH8:DV8" si="14">SUM(AH4:AH7)</f>
        <v>4</v>
      </c>
      <c r="AI8" s="10">
        <f t="shared" ref="AI8:AJ8" si="15">SUM(AI4:AI7)</f>
        <v>4</v>
      </c>
      <c r="AJ8" s="10">
        <f t="shared" si="15"/>
        <v>0</v>
      </c>
      <c r="AK8" s="10">
        <f t="shared" ref="AK8:AM8" si="16">SUM(AK4:AK7)</f>
        <v>3</v>
      </c>
      <c r="AL8" s="10">
        <f t="shared" si="16"/>
        <v>1</v>
      </c>
      <c r="AM8" s="10">
        <f t="shared" si="16"/>
        <v>3</v>
      </c>
      <c r="AN8" s="10">
        <f t="shared" ref="AN8" si="17">SUM(AN4:AN7)</f>
        <v>4</v>
      </c>
      <c r="AO8" s="10">
        <f t="shared" si="14"/>
        <v>3</v>
      </c>
      <c r="AP8" s="10">
        <f t="shared" ref="AP8" si="18">SUM(AP4:AP7)</f>
        <v>4</v>
      </c>
      <c r="AQ8" s="10">
        <f>SUM(AQ4:AQ7)</f>
        <v>1</v>
      </c>
      <c r="AR8" s="10">
        <f>SUM(AR4:AR7)</f>
        <v>0</v>
      </c>
      <c r="AS8" s="10">
        <f>SUM(AS4:AS7)</f>
        <v>3</v>
      </c>
      <c r="AT8" s="10">
        <f t="shared" si="14"/>
        <v>0</v>
      </c>
      <c r="AU8" s="10">
        <f t="shared" ref="AU8:AV8" si="19">SUM(AU4:AU7)</f>
        <v>3</v>
      </c>
      <c r="AV8" s="10">
        <f t="shared" si="19"/>
        <v>2</v>
      </c>
      <c r="AW8" s="10">
        <f t="shared" ref="AW8:AX8" si="20">SUM(AW4:AW7)</f>
        <v>4</v>
      </c>
      <c r="AX8" s="10">
        <f t="shared" si="20"/>
        <v>3</v>
      </c>
      <c r="AY8" s="10">
        <f t="shared" si="14"/>
        <v>3</v>
      </c>
      <c r="AZ8" s="10">
        <f t="shared" ref="AZ8" si="21">SUM(AZ4:AZ7)</f>
        <v>0</v>
      </c>
      <c r="BA8" s="10">
        <f t="shared" si="14"/>
        <v>0</v>
      </c>
      <c r="BB8" s="10">
        <f t="shared" si="14"/>
        <v>0</v>
      </c>
      <c r="BC8" s="10">
        <f t="shared" ref="BC8:BD8" si="22">SUM(BC4:BC7)</f>
        <v>3</v>
      </c>
      <c r="BD8" s="10">
        <f t="shared" si="22"/>
        <v>0</v>
      </c>
      <c r="BE8" s="10">
        <f t="shared" ref="BE8" si="23">SUM(BE4:BE7)</f>
        <v>4</v>
      </c>
      <c r="BF8" s="10">
        <f t="shared" si="14"/>
        <v>4</v>
      </c>
      <c r="BG8" s="10">
        <f t="shared" ref="BG8" si="24">SUM(BG4:BG7)</f>
        <v>4</v>
      </c>
      <c r="BH8" s="10">
        <f t="shared" si="14"/>
        <v>4</v>
      </c>
      <c r="BI8" s="10">
        <f t="shared" ref="BI8:BK8" si="25">SUM(BI4:BI7)</f>
        <v>3</v>
      </c>
      <c r="BJ8" s="10">
        <f t="shared" ref="BJ8" si="26">SUM(BJ4:BJ7)</f>
        <v>3</v>
      </c>
      <c r="BK8" s="10">
        <f t="shared" si="25"/>
        <v>3</v>
      </c>
      <c r="BL8" s="10">
        <f t="shared" si="14"/>
        <v>3</v>
      </c>
      <c r="BM8" s="10">
        <f t="shared" ref="BM8" si="27">SUM(BM4:BM7)</f>
        <v>0</v>
      </c>
      <c r="BN8" s="10">
        <f t="shared" si="14"/>
        <v>0</v>
      </c>
      <c r="BO8" s="10">
        <f t="shared" ref="BO8" si="28">SUM(BO4:BO7)</f>
        <v>4</v>
      </c>
      <c r="BP8" s="10">
        <f t="shared" si="14"/>
        <v>4</v>
      </c>
      <c r="BQ8" s="10">
        <f t="shared" ref="BQ8:BR8" si="29">SUM(BQ4:BQ7)</f>
        <v>4</v>
      </c>
      <c r="BR8" s="10">
        <f t="shared" si="29"/>
        <v>4</v>
      </c>
      <c r="BS8" s="10">
        <f t="shared" ref="BS8:BT8" si="30">SUM(BS4:BS7)</f>
        <v>3</v>
      </c>
      <c r="BT8" s="10">
        <f t="shared" si="30"/>
        <v>0</v>
      </c>
      <c r="BU8" s="10">
        <f t="shared" ref="BU8" si="31">SUM(BU4:BU7)</f>
        <v>3</v>
      </c>
      <c r="BV8" s="10">
        <f t="shared" si="14"/>
        <v>0</v>
      </c>
      <c r="BW8" s="10">
        <f t="shared" ref="BW8" si="32">SUM(BW4:BW7)</f>
        <v>4</v>
      </c>
      <c r="BX8" s="10">
        <f t="shared" ref="BX8:BZ8" si="33">SUM(BX4:BX7)</f>
        <v>4</v>
      </c>
      <c r="BY8" s="10">
        <f t="shared" ref="BY8" si="34">SUM(BY4:BY7)</f>
        <v>2</v>
      </c>
      <c r="BZ8" s="10">
        <f t="shared" si="33"/>
        <v>2</v>
      </c>
      <c r="CA8" s="10">
        <f t="shared" ref="CA8" si="35">SUM(CA4:CA7)</f>
        <v>3</v>
      </c>
      <c r="CB8" s="10">
        <f>SUM(CB4:CB7)</f>
        <v>3</v>
      </c>
      <c r="CC8" s="10">
        <f>SUM(CC4:CC7)</f>
        <v>0</v>
      </c>
      <c r="CD8" s="10">
        <f>SUM(CD4:CD7)</f>
        <v>0</v>
      </c>
      <c r="CE8" s="10">
        <f t="shared" si="14"/>
        <v>0</v>
      </c>
      <c r="CF8" s="10">
        <f t="shared" ref="CF8" si="36">SUM(CF4:CF7)</f>
        <v>0</v>
      </c>
      <c r="CG8" s="10">
        <f t="shared" si="14"/>
        <v>2</v>
      </c>
      <c r="CH8" s="10">
        <f t="shared" ref="CH8" si="37">SUM(CH4:CH7)</f>
        <v>2</v>
      </c>
      <c r="CI8" s="10">
        <f t="shared" si="14"/>
        <v>0</v>
      </c>
      <c r="CJ8" s="10">
        <f t="shared" si="14"/>
        <v>3</v>
      </c>
      <c r="CK8" s="10">
        <f t="shared" ref="CK8" si="38">SUM(CK4:CK7)</f>
        <v>4</v>
      </c>
      <c r="CL8" s="10">
        <f t="shared" ref="CL8:CV8" si="39">SUM(CL4:CL7)</f>
        <v>3</v>
      </c>
      <c r="CM8" s="10">
        <f t="shared" si="39"/>
        <v>0</v>
      </c>
      <c r="CN8" s="10">
        <f t="shared" ref="CN8" si="40">SUM(CN4:CN7)</f>
        <v>3</v>
      </c>
      <c r="CO8" s="10">
        <f t="shared" si="39"/>
        <v>3</v>
      </c>
      <c r="CP8" s="10">
        <f t="shared" ref="CP8" si="41">SUM(CP4:CP7)</f>
        <v>1</v>
      </c>
      <c r="CQ8" s="10">
        <f t="shared" si="39"/>
        <v>3</v>
      </c>
      <c r="CR8" s="10">
        <f t="shared" si="39"/>
        <v>0</v>
      </c>
      <c r="CS8" s="10">
        <f>SUM(CS4:CS7)</f>
        <v>3</v>
      </c>
      <c r="CT8" s="10">
        <f>SUM(CT4:CT7)</f>
        <v>4</v>
      </c>
      <c r="CU8" s="10">
        <f t="shared" si="39"/>
        <v>1</v>
      </c>
      <c r="CV8" s="10">
        <f t="shared" si="39"/>
        <v>3</v>
      </c>
      <c r="CW8" s="10">
        <f t="shared" ref="CW8:CX8" si="42">SUM(CW4:CW7)</f>
        <v>4</v>
      </c>
      <c r="CX8" s="10">
        <f t="shared" si="42"/>
        <v>4</v>
      </c>
      <c r="CY8" s="10">
        <f t="shared" ref="CY8" si="43">SUM(CY4:CY7)</f>
        <v>2</v>
      </c>
      <c r="CZ8" s="10">
        <f t="shared" si="14"/>
        <v>2</v>
      </c>
      <c r="DA8" s="10">
        <f t="shared" ref="DA8" si="44">SUM(DA4:DA7)</f>
        <v>4</v>
      </c>
      <c r="DB8" s="10">
        <f t="shared" si="14"/>
        <v>0</v>
      </c>
      <c r="DC8" s="10">
        <f t="shared" ref="DC8:DO8" si="45">SUM(DC4:DC7)</f>
        <v>2</v>
      </c>
      <c r="DD8" s="10">
        <f t="shared" ref="DD8" si="46">SUM(DD4:DD7)</f>
        <v>2</v>
      </c>
      <c r="DE8" s="10">
        <f t="shared" si="45"/>
        <v>0</v>
      </c>
      <c r="DF8" s="10">
        <f t="shared" si="45"/>
        <v>3</v>
      </c>
      <c r="DG8" s="10">
        <f t="shared" si="45"/>
        <v>4</v>
      </c>
      <c r="DH8" s="10">
        <f t="shared" si="45"/>
        <v>3</v>
      </c>
      <c r="DI8" s="10">
        <f t="shared" ref="DI8:DJ8" si="47">SUM(DI4:DI7)</f>
        <v>3</v>
      </c>
      <c r="DJ8" s="10">
        <f t="shared" si="47"/>
        <v>4</v>
      </c>
      <c r="DK8" s="10">
        <f t="shared" si="45"/>
        <v>4</v>
      </c>
      <c r="DL8" s="10">
        <f t="shared" si="45"/>
        <v>0</v>
      </c>
      <c r="DM8" s="10">
        <f t="shared" ref="DM8" si="48">SUM(DM4:DM7)</f>
        <v>4</v>
      </c>
      <c r="DN8" s="10">
        <f t="shared" si="45"/>
        <v>3</v>
      </c>
      <c r="DO8" s="10">
        <f t="shared" si="45"/>
        <v>3</v>
      </c>
      <c r="DP8" s="10">
        <f t="shared" ref="DP8" si="49">SUM(DP4:DP7)</f>
        <v>3</v>
      </c>
      <c r="DQ8" s="10">
        <f t="shared" si="14"/>
        <v>3</v>
      </c>
      <c r="DR8" s="10">
        <f t="shared" ref="DR8" si="50">SUM(DR4:DR7)</f>
        <v>2</v>
      </c>
      <c r="DS8" s="10">
        <f t="shared" si="14"/>
        <v>3</v>
      </c>
      <c r="DT8" s="10">
        <f t="shared" si="14"/>
        <v>0</v>
      </c>
      <c r="DU8" s="10">
        <f t="shared" ref="DU8" si="51">SUM(DU4:DU7)</f>
        <v>4</v>
      </c>
      <c r="DV8" s="10">
        <f t="shared" si="14"/>
        <v>2</v>
      </c>
    </row>
    <row r="9" spans="1:126" ht="16.2" thickBot="1" x14ac:dyDescent="0.35">
      <c r="A9" s="552" t="s">
        <v>45</v>
      </c>
      <c r="B9" s="552"/>
      <c r="C9" s="11">
        <f t="shared" ref="C9:O9" si="52">AVERAGE(C4:C7)</f>
        <v>1</v>
      </c>
      <c r="D9" s="11">
        <f t="shared" si="52"/>
        <v>0.75</v>
      </c>
      <c r="E9" s="11">
        <f t="shared" ref="E9:F9" si="53">AVERAGE(E4:E7)</f>
        <v>0</v>
      </c>
      <c r="F9" s="11">
        <f t="shared" si="53"/>
        <v>0.75</v>
      </c>
      <c r="G9" s="11">
        <f t="shared" ref="G9:I9" si="54">AVERAGE(G4:G7)</f>
        <v>1</v>
      </c>
      <c r="H9" s="11">
        <f t="shared" si="54"/>
        <v>1</v>
      </c>
      <c r="I9" s="11">
        <f t="shared" si="54"/>
        <v>0.75</v>
      </c>
      <c r="J9" s="11">
        <f t="shared" ref="J9" si="55">AVERAGE(J4:J7)</f>
        <v>1</v>
      </c>
      <c r="K9" s="11">
        <f t="shared" si="52"/>
        <v>0</v>
      </c>
      <c r="L9" s="11">
        <f t="shared" si="52"/>
        <v>0</v>
      </c>
      <c r="M9" s="11">
        <f t="shared" si="52"/>
        <v>1</v>
      </c>
      <c r="N9" s="11">
        <f t="shared" si="52"/>
        <v>0</v>
      </c>
      <c r="O9" s="11">
        <f t="shared" si="52"/>
        <v>0</v>
      </c>
      <c r="P9" s="11">
        <f t="shared" ref="P9" si="56">AVERAGE(P4:P7)</f>
        <v>0.75</v>
      </c>
      <c r="Q9" s="11">
        <f t="shared" ref="Q9" si="57">AVERAGE(Q4:Q7)</f>
        <v>0.5</v>
      </c>
      <c r="R9" s="11">
        <f t="shared" ref="R9:T9" si="58">AVERAGE(R4:R7)</f>
        <v>0.5</v>
      </c>
      <c r="S9" s="11">
        <f t="shared" ref="S9" si="59">AVERAGE(S4:S7)</f>
        <v>0.5</v>
      </c>
      <c r="T9" s="11">
        <f t="shared" si="58"/>
        <v>0.5</v>
      </c>
      <c r="U9" s="11">
        <f t="shared" ref="U9:AA9" si="60">AVERAGE(U4:U7)</f>
        <v>0.5</v>
      </c>
      <c r="V9" s="11">
        <f t="shared" ref="V9" si="61">AVERAGE(V4:V7)</f>
        <v>0.75</v>
      </c>
      <c r="W9" s="11">
        <f t="shared" ref="W9" si="62">AVERAGE(W4:W7)</f>
        <v>1</v>
      </c>
      <c r="X9" s="11">
        <f t="shared" si="60"/>
        <v>0.5</v>
      </c>
      <c r="Y9" s="11">
        <f t="shared" ref="Y9" si="63">AVERAGE(Y4:Y7)</f>
        <v>0.5</v>
      </c>
      <c r="Z9" s="11">
        <f t="shared" si="60"/>
        <v>1</v>
      </c>
      <c r="AA9" s="11">
        <f t="shared" si="60"/>
        <v>0</v>
      </c>
      <c r="AB9" s="11">
        <f t="shared" ref="AB9:AC9" si="64">AVERAGE(AB4:AB7)</f>
        <v>0.75</v>
      </c>
      <c r="AC9" s="11">
        <f t="shared" si="64"/>
        <v>0.5</v>
      </c>
      <c r="AD9" s="11">
        <f>AVERAGE(AD4:AD7)</f>
        <v>0</v>
      </c>
      <c r="AE9" s="11">
        <f>AVERAGE(AE4:AE7)</f>
        <v>1</v>
      </c>
      <c r="AF9" s="11">
        <f t="shared" ref="AF9:AG9" si="65">AVERAGE(AF4:AF7)</f>
        <v>0</v>
      </c>
      <c r="AG9" s="11">
        <f t="shared" si="65"/>
        <v>0.75</v>
      </c>
      <c r="AH9" s="11">
        <f t="shared" ref="AH9:DV9" si="66">AVERAGE(AH4:AH7)</f>
        <v>1</v>
      </c>
      <c r="AI9" s="11">
        <f t="shared" ref="AI9:AJ9" si="67">AVERAGE(AI4:AI7)</f>
        <v>1</v>
      </c>
      <c r="AJ9" s="11">
        <f t="shared" si="67"/>
        <v>0</v>
      </c>
      <c r="AK9" s="11">
        <f t="shared" ref="AK9:AM9" si="68">AVERAGE(AK4:AK7)</f>
        <v>0.75</v>
      </c>
      <c r="AL9" s="11">
        <f t="shared" si="68"/>
        <v>0.25</v>
      </c>
      <c r="AM9" s="11">
        <f t="shared" si="68"/>
        <v>0.75</v>
      </c>
      <c r="AN9" s="11">
        <f t="shared" ref="AN9" si="69">AVERAGE(AN4:AN7)</f>
        <v>1</v>
      </c>
      <c r="AO9" s="11">
        <f t="shared" si="66"/>
        <v>0.75</v>
      </c>
      <c r="AP9" s="11">
        <f t="shared" ref="AP9" si="70">AVERAGE(AP4:AP7)</f>
        <v>1</v>
      </c>
      <c r="AQ9" s="11">
        <f>AVERAGE(AQ4:AQ7)</f>
        <v>0.25</v>
      </c>
      <c r="AR9" s="11">
        <f>AVERAGE(AR4:AR7)</f>
        <v>0</v>
      </c>
      <c r="AS9" s="11">
        <f>AVERAGE(AS4:AS7)</f>
        <v>0.75</v>
      </c>
      <c r="AT9" s="11">
        <f t="shared" si="66"/>
        <v>0</v>
      </c>
      <c r="AU9" s="11">
        <f t="shared" ref="AU9:AV9" si="71">AVERAGE(AU4:AU7)</f>
        <v>0.75</v>
      </c>
      <c r="AV9" s="11">
        <f t="shared" si="71"/>
        <v>0.5</v>
      </c>
      <c r="AW9" s="11">
        <f t="shared" ref="AW9:AX9" si="72">AVERAGE(AW4:AW7)</f>
        <v>1</v>
      </c>
      <c r="AX9" s="11">
        <f t="shared" si="72"/>
        <v>0.75</v>
      </c>
      <c r="AY9" s="11">
        <f t="shared" si="66"/>
        <v>0.75</v>
      </c>
      <c r="AZ9" s="11">
        <f t="shared" ref="AZ9" si="73">AVERAGE(AZ4:AZ7)</f>
        <v>0</v>
      </c>
      <c r="BA9" s="11">
        <f t="shared" si="66"/>
        <v>0</v>
      </c>
      <c r="BB9" s="11">
        <f t="shared" si="66"/>
        <v>0</v>
      </c>
      <c r="BC9" s="11">
        <f t="shared" ref="BC9:BD9" si="74">AVERAGE(BC4:BC7)</f>
        <v>0.75</v>
      </c>
      <c r="BD9" s="11">
        <f t="shared" si="74"/>
        <v>0</v>
      </c>
      <c r="BE9" s="11">
        <f t="shared" ref="BE9" si="75">AVERAGE(BE4:BE7)</f>
        <v>1</v>
      </c>
      <c r="BF9" s="11">
        <f t="shared" si="66"/>
        <v>1</v>
      </c>
      <c r="BG9" s="11">
        <f t="shared" ref="BG9" si="76">AVERAGE(BG4:BG7)</f>
        <v>1</v>
      </c>
      <c r="BH9" s="11">
        <f t="shared" si="66"/>
        <v>1</v>
      </c>
      <c r="BI9" s="11">
        <f t="shared" ref="BI9:BK9" si="77">AVERAGE(BI4:BI7)</f>
        <v>0.75</v>
      </c>
      <c r="BJ9" s="11">
        <f t="shared" ref="BJ9" si="78">AVERAGE(BJ4:BJ7)</f>
        <v>0.75</v>
      </c>
      <c r="BK9" s="11">
        <f t="shared" si="77"/>
        <v>0.75</v>
      </c>
      <c r="BL9" s="11">
        <f t="shared" si="66"/>
        <v>0.75</v>
      </c>
      <c r="BM9" s="11">
        <f t="shared" ref="BM9" si="79">AVERAGE(BM4:BM7)</f>
        <v>0</v>
      </c>
      <c r="BN9" s="11">
        <f t="shared" si="66"/>
        <v>0</v>
      </c>
      <c r="BO9" s="11">
        <f t="shared" ref="BO9" si="80">AVERAGE(BO4:BO7)</f>
        <v>1</v>
      </c>
      <c r="BP9" s="11">
        <f t="shared" si="66"/>
        <v>1</v>
      </c>
      <c r="BQ9" s="11">
        <f t="shared" ref="BQ9:BR9" si="81">AVERAGE(BQ4:BQ7)</f>
        <v>1</v>
      </c>
      <c r="BR9" s="11">
        <f t="shared" si="81"/>
        <v>1</v>
      </c>
      <c r="BS9" s="11">
        <f t="shared" ref="BS9:BT9" si="82">AVERAGE(BS4:BS7)</f>
        <v>0.75</v>
      </c>
      <c r="BT9" s="11">
        <f t="shared" si="82"/>
        <v>0</v>
      </c>
      <c r="BU9" s="11">
        <f t="shared" ref="BU9" si="83">AVERAGE(BU4:BU7)</f>
        <v>0.75</v>
      </c>
      <c r="BV9" s="11">
        <f t="shared" si="66"/>
        <v>0</v>
      </c>
      <c r="BW9" s="11">
        <f t="shared" ref="BW9" si="84">AVERAGE(BW4:BW7)</f>
        <v>1</v>
      </c>
      <c r="BX9" s="11">
        <f t="shared" ref="BX9:BZ9" si="85">AVERAGE(BX4:BX7)</f>
        <v>1</v>
      </c>
      <c r="BY9" s="11">
        <f t="shared" ref="BY9" si="86">AVERAGE(BY4:BY7)</f>
        <v>0.5</v>
      </c>
      <c r="BZ9" s="11">
        <f t="shared" si="85"/>
        <v>0.5</v>
      </c>
      <c r="CA9" s="11">
        <f t="shared" ref="CA9" si="87">AVERAGE(CA4:CA7)</f>
        <v>0.75</v>
      </c>
      <c r="CB9" s="11">
        <f>AVERAGE(CB4:CB7)</f>
        <v>0.75</v>
      </c>
      <c r="CC9" s="11">
        <f>AVERAGE(CC4:CC7)</f>
        <v>0</v>
      </c>
      <c r="CD9" s="11">
        <f>AVERAGE(CD4:CD7)</f>
        <v>0</v>
      </c>
      <c r="CE9" s="11">
        <f t="shared" si="66"/>
        <v>0</v>
      </c>
      <c r="CF9" s="11">
        <f t="shared" ref="CF9" si="88">AVERAGE(CF4:CF7)</f>
        <v>0</v>
      </c>
      <c r="CG9" s="11">
        <f t="shared" si="66"/>
        <v>0.5</v>
      </c>
      <c r="CH9" s="11">
        <f t="shared" ref="CH9" si="89">AVERAGE(CH4:CH7)</f>
        <v>0.5</v>
      </c>
      <c r="CI9" s="11">
        <f t="shared" si="66"/>
        <v>0</v>
      </c>
      <c r="CJ9" s="11">
        <f t="shared" si="66"/>
        <v>0.75</v>
      </c>
      <c r="CK9" s="11">
        <f t="shared" ref="CK9" si="90">AVERAGE(CK4:CK7)</f>
        <v>1</v>
      </c>
      <c r="CL9" s="11">
        <f t="shared" ref="CL9:CV9" si="91">AVERAGE(CL4:CL7)</f>
        <v>0.75</v>
      </c>
      <c r="CM9" s="11">
        <f t="shared" si="91"/>
        <v>0</v>
      </c>
      <c r="CN9" s="11">
        <f t="shared" ref="CN9" si="92">AVERAGE(CN4:CN7)</f>
        <v>0.75</v>
      </c>
      <c r="CO9" s="11">
        <f t="shared" si="91"/>
        <v>0.75</v>
      </c>
      <c r="CP9" s="11">
        <f t="shared" ref="CP9" si="93">AVERAGE(CP4:CP7)</f>
        <v>0.25</v>
      </c>
      <c r="CQ9" s="11">
        <f t="shared" si="91"/>
        <v>0.75</v>
      </c>
      <c r="CR9" s="11">
        <f t="shared" si="91"/>
        <v>0</v>
      </c>
      <c r="CS9" s="11">
        <f>AVERAGE(CS4:CS7)</f>
        <v>0.75</v>
      </c>
      <c r="CT9" s="11">
        <f>AVERAGE(CT4:CT7)</f>
        <v>1</v>
      </c>
      <c r="CU9" s="11">
        <f t="shared" si="91"/>
        <v>0.25</v>
      </c>
      <c r="CV9" s="11">
        <f t="shared" si="91"/>
        <v>0.75</v>
      </c>
      <c r="CW9" s="11">
        <f t="shared" ref="CW9:CX9" si="94">AVERAGE(CW4:CW7)</f>
        <v>1</v>
      </c>
      <c r="CX9" s="11">
        <f t="shared" si="94"/>
        <v>1</v>
      </c>
      <c r="CY9" s="11">
        <f t="shared" ref="CY9" si="95">AVERAGE(CY4:CY7)</f>
        <v>0.5</v>
      </c>
      <c r="CZ9" s="11">
        <f t="shared" si="66"/>
        <v>0.5</v>
      </c>
      <c r="DA9" s="11">
        <f t="shared" ref="DA9" si="96">AVERAGE(DA4:DA7)</f>
        <v>1</v>
      </c>
      <c r="DB9" s="11">
        <f t="shared" si="66"/>
        <v>0</v>
      </c>
      <c r="DC9" s="11">
        <f t="shared" ref="DC9:DL9" si="97">AVERAGE(DC4:DC7)</f>
        <v>0.5</v>
      </c>
      <c r="DD9" s="11">
        <f t="shared" ref="DD9" si="98">AVERAGE(DD4:DD7)</f>
        <v>0.5</v>
      </c>
      <c r="DE9" s="11">
        <f t="shared" si="97"/>
        <v>0</v>
      </c>
      <c r="DF9" s="11">
        <f t="shared" si="97"/>
        <v>0.75</v>
      </c>
      <c r="DG9" s="11">
        <f t="shared" si="97"/>
        <v>1</v>
      </c>
      <c r="DH9" s="11">
        <f t="shared" si="97"/>
        <v>0.75</v>
      </c>
      <c r="DI9" s="11">
        <f t="shared" ref="DI9:DJ9" si="99">AVERAGE(DI4:DI7)</f>
        <v>0.75</v>
      </c>
      <c r="DJ9" s="11">
        <f t="shared" si="99"/>
        <v>1</v>
      </c>
      <c r="DK9" s="11">
        <f t="shared" si="97"/>
        <v>1</v>
      </c>
      <c r="DL9" s="11">
        <f t="shared" si="97"/>
        <v>0</v>
      </c>
      <c r="DM9" s="11">
        <f t="shared" ref="DM9" si="100">AVERAGE(DM4:DM7)</f>
        <v>1</v>
      </c>
      <c r="DN9" s="11">
        <f t="shared" ref="DN9:DO9" si="101">AVERAGE(DN4:DN7)</f>
        <v>0.75</v>
      </c>
      <c r="DO9" s="11">
        <f t="shared" si="101"/>
        <v>0.75</v>
      </c>
      <c r="DP9" s="11">
        <f t="shared" ref="DP9" si="102">AVERAGE(DP4:DP7)</f>
        <v>0.75</v>
      </c>
      <c r="DQ9" s="11">
        <f t="shared" si="66"/>
        <v>0.75</v>
      </c>
      <c r="DR9" s="11">
        <f t="shared" ref="DR9" si="103">AVERAGE(DR4:DR7)</f>
        <v>0.5</v>
      </c>
      <c r="DS9" s="11">
        <f t="shared" si="66"/>
        <v>0.75</v>
      </c>
      <c r="DT9" s="11">
        <f t="shared" si="66"/>
        <v>0</v>
      </c>
      <c r="DU9" s="11">
        <f t="shared" ref="DU9" si="104">AVERAGE(DU4:DU7)</f>
        <v>1</v>
      </c>
      <c r="DV9" s="11">
        <f t="shared" si="66"/>
        <v>0.5</v>
      </c>
    </row>
  </sheetData>
  <mergeCells count="4">
    <mergeCell ref="A3:B3"/>
    <mergeCell ref="C3:DV3"/>
    <mergeCell ref="A8:B8"/>
    <mergeCell ref="A9:B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969F6-7F81-4751-85C6-33EC28FE5B4F}">
  <dimension ref="A1:G127"/>
  <sheetViews>
    <sheetView workbookViewId="0">
      <selection activeCell="I11" sqref="I11"/>
    </sheetView>
  </sheetViews>
  <sheetFormatPr defaultRowHeight="14.4" x14ac:dyDescent="0.3"/>
  <cols>
    <col min="1" max="1" width="40.5546875" style="111" customWidth="1"/>
  </cols>
  <sheetData>
    <row r="1" spans="1:7" ht="39.75" customHeight="1" x14ac:dyDescent="0.3">
      <c r="A1" s="563" t="s">
        <v>255</v>
      </c>
      <c r="B1" s="563"/>
      <c r="C1" s="563"/>
      <c r="D1" s="563"/>
      <c r="E1" s="563"/>
      <c r="F1" s="563"/>
      <c r="G1" s="563"/>
    </row>
    <row r="2" spans="1:7" ht="24" customHeight="1" x14ac:dyDescent="0.3">
      <c r="A2" s="319" t="s">
        <v>0</v>
      </c>
      <c r="B2" s="117">
        <v>30</v>
      </c>
      <c r="C2" s="117">
        <v>31</v>
      </c>
      <c r="D2" s="117">
        <v>32</v>
      </c>
      <c r="E2" s="117">
        <v>33</v>
      </c>
      <c r="F2" s="556" t="s">
        <v>44</v>
      </c>
      <c r="G2" s="556" t="s">
        <v>45</v>
      </c>
    </row>
    <row r="3" spans="1:7" ht="110.25" customHeight="1" x14ac:dyDescent="0.3">
      <c r="A3" s="320" t="s">
        <v>1</v>
      </c>
      <c r="B3" s="304" t="s">
        <v>256</v>
      </c>
      <c r="C3" s="304" t="s">
        <v>257</v>
      </c>
      <c r="D3" s="304" t="s">
        <v>258</v>
      </c>
      <c r="E3" s="304" t="s">
        <v>259</v>
      </c>
      <c r="F3" s="556"/>
      <c r="G3" s="556"/>
    </row>
    <row r="4" spans="1:7" ht="17.25" customHeight="1" x14ac:dyDescent="0.3">
      <c r="A4" s="321" t="s">
        <v>324</v>
      </c>
      <c r="B4" s="316">
        <v>1</v>
      </c>
      <c r="C4" s="316">
        <v>1</v>
      </c>
      <c r="D4" s="316">
        <v>1</v>
      </c>
      <c r="E4" s="316">
        <v>1</v>
      </c>
      <c r="F4" s="307">
        <f t="shared" ref="F4:F35" si="0">SUM(B4:E4)</f>
        <v>4</v>
      </c>
      <c r="G4" s="308">
        <f t="shared" ref="G4:G35" si="1">AVERAGE(B4:E4)</f>
        <v>1</v>
      </c>
    </row>
    <row r="5" spans="1:7" ht="15.6" x14ac:dyDescent="0.3">
      <c r="A5" s="322" t="s">
        <v>299</v>
      </c>
      <c r="B5" s="116">
        <v>0</v>
      </c>
      <c r="C5" s="108">
        <v>1</v>
      </c>
      <c r="D5" s="108">
        <v>1</v>
      </c>
      <c r="E5" s="108">
        <v>1</v>
      </c>
      <c r="F5" s="307">
        <f t="shared" si="0"/>
        <v>3</v>
      </c>
      <c r="G5" s="308">
        <f t="shared" si="1"/>
        <v>0.75</v>
      </c>
    </row>
    <row r="6" spans="1:7" ht="15.6" x14ac:dyDescent="0.3">
      <c r="A6" s="321" t="s">
        <v>515</v>
      </c>
      <c r="B6" s="116">
        <v>0</v>
      </c>
      <c r="C6" s="116">
        <v>0</v>
      </c>
      <c r="D6" s="116">
        <v>0</v>
      </c>
      <c r="E6" s="116">
        <v>0</v>
      </c>
      <c r="F6" s="307">
        <f t="shared" si="0"/>
        <v>0</v>
      </c>
      <c r="G6" s="308">
        <f t="shared" si="1"/>
        <v>0</v>
      </c>
    </row>
    <row r="7" spans="1:7" ht="15.6" x14ac:dyDescent="0.3">
      <c r="A7" s="321" t="s">
        <v>516</v>
      </c>
      <c r="B7" s="116">
        <v>0</v>
      </c>
      <c r="C7" s="108">
        <v>1</v>
      </c>
      <c r="D7" s="108">
        <v>1</v>
      </c>
      <c r="E7" s="108">
        <v>1</v>
      </c>
      <c r="F7" s="307">
        <f t="shared" si="0"/>
        <v>3</v>
      </c>
      <c r="G7" s="308">
        <f t="shared" si="1"/>
        <v>0.75</v>
      </c>
    </row>
    <row r="8" spans="1:7" ht="15.6" x14ac:dyDescent="0.3">
      <c r="A8" s="321" t="s">
        <v>337</v>
      </c>
      <c r="B8" s="333">
        <v>1</v>
      </c>
      <c r="C8" s="333">
        <v>1</v>
      </c>
      <c r="D8" s="333">
        <v>1</v>
      </c>
      <c r="E8" s="333">
        <v>1</v>
      </c>
      <c r="F8" s="307">
        <f t="shared" si="0"/>
        <v>4</v>
      </c>
      <c r="G8" s="308">
        <f t="shared" si="1"/>
        <v>1</v>
      </c>
    </row>
    <row r="9" spans="1:7" ht="15.6" x14ac:dyDescent="0.3">
      <c r="A9" s="321" t="s">
        <v>340</v>
      </c>
      <c r="B9" s="316">
        <v>1</v>
      </c>
      <c r="C9" s="316">
        <v>1</v>
      </c>
      <c r="D9" s="316">
        <v>1</v>
      </c>
      <c r="E9" s="316">
        <v>1</v>
      </c>
      <c r="F9" s="307">
        <f t="shared" si="0"/>
        <v>4</v>
      </c>
      <c r="G9" s="308">
        <f t="shared" si="1"/>
        <v>1</v>
      </c>
    </row>
    <row r="10" spans="1:7" ht="15.6" x14ac:dyDescent="0.3">
      <c r="A10" s="321" t="s">
        <v>343</v>
      </c>
      <c r="B10" s="316">
        <v>0</v>
      </c>
      <c r="C10" s="316">
        <v>1</v>
      </c>
      <c r="D10" s="316">
        <v>1</v>
      </c>
      <c r="E10" s="316">
        <v>1</v>
      </c>
      <c r="F10" s="307">
        <f t="shared" si="0"/>
        <v>3</v>
      </c>
      <c r="G10" s="308">
        <f t="shared" si="1"/>
        <v>0.75</v>
      </c>
    </row>
    <row r="11" spans="1:7" ht="15.6" x14ac:dyDescent="0.3">
      <c r="A11" s="321" t="s">
        <v>344</v>
      </c>
      <c r="B11" s="316">
        <v>1</v>
      </c>
      <c r="C11" s="316">
        <v>1</v>
      </c>
      <c r="D11" s="316">
        <v>1</v>
      </c>
      <c r="E11" s="316">
        <v>1</v>
      </c>
      <c r="F11" s="307">
        <f t="shared" si="0"/>
        <v>4</v>
      </c>
      <c r="G11" s="308">
        <f t="shared" si="1"/>
        <v>1</v>
      </c>
    </row>
    <row r="12" spans="1:7" ht="15.6" x14ac:dyDescent="0.3">
      <c r="A12" s="322" t="s">
        <v>46</v>
      </c>
      <c r="B12" s="116">
        <v>0</v>
      </c>
      <c r="C12" s="116">
        <v>0</v>
      </c>
      <c r="D12" s="116">
        <v>0</v>
      </c>
      <c r="E12" s="116">
        <v>0</v>
      </c>
      <c r="F12" s="307">
        <f t="shared" si="0"/>
        <v>0</v>
      </c>
      <c r="G12" s="308">
        <f t="shared" si="1"/>
        <v>0</v>
      </c>
    </row>
    <row r="13" spans="1:7" ht="15.6" x14ac:dyDescent="0.3">
      <c r="A13" s="322" t="s">
        <v>265</v>
      </c>
      <c r="B13" s="116">
        <v>0</v>
      </c>
      <c r="C13" s="116">
        <v>0</v>
      </c>
      <c r="D13" s="116">
        <v>0</v>
      </c>
      <c r="E13" s="116">
        <v>0</v>
      </c>
      <c r="F13" s="307">
        <f t="shared" si="0"/>
        <v>0</v>
      </c>
      <c r="G13" s="308">
        <f t="shared" si="1"/>
        <v>0</v>
      </c>
    </row>
    <row r="14" spans="1:7" ht="15.6" x14ac:dyDescent="0.3">
      <c r="A14" s="321" t="s">
        <v>325</v>
      </c>
      <c r="B14" s="316">
        <v>1</v>
      </c>
      <c r="C14" s="316">
        <v>1</v>
      </c>
      <c r="D14" s="316">
        <v>1</v>
      </c>
      <c r="E14" s="316">
        <v>1</v>
      </c>
      <c r="F14" s="307">
        <f t="shared" si="0"/>
        <v>4</v>
      </c>
      <c r="G14" s="308">
        <f t="shared" si="1"/>
        <v>1</v>
      </c>
    </row>
    <row r="15" spans="1:7" ht="15.6" x14ac:dyDescent="0.3">
      <c r="A15" s="321" t="s">
        <v>326</v>
      </c>
      <c r="B15" s="316">
        <v>0</v>
      </c>
      <c r="C15" s="316">
        <v>0</v>
      </c>
      <c r="D15" s="316">
        <v>0</v>
      </c>
      <c r="E15" s="316">
        <v>0</v>
      </c>
      <c r="F15" s="307">
        <f t="shared" si="0"/>
        <v>0</v>
      </c>
      <c r="G15" s="308">
        <f t="shared" si="1"/>
        <v>0</v>
      </c>
    </row>
    <row r="16" spans="1:7" ht="15.6" x14ac:dyDescent="0.3">
      <c r="A16" s="321" t="s">
        <v>297</v>
      </c>
      <c r="B16" s="316">
        <v>0</v>
      </c>
      <c r="C16" s="316">
        <v>0</v>
      </c>
      <c r="D16" s="316">
        <v>0</v>
      </c>
      <c r="E16" s="316">
        <v>0</v>
      </c>
      <c r="F16" s="307">
        <f t="shared" si="0"/>
        <v>0</v>
      </c>
      <c r="G16" s="308">
        <f t="shared" si="1"/>
        <v>0</v>
      </c>
    </row>
    <row r="17" spans="1:7" ht="15.6" x14ac:dyDescent="0.3">
      <c r="A17" s="322" t="s">
        <v>266</v>
      </c>
      <c r="B17" s="333">
        <v>1</v>
      </c>
      <c r="C17" s="333">
        <v>1</v>
      </c>
      <c r="D17" s="333">
        <v>1</v>
      </c>
      <c r="E17" s="333">
        <v>0</v>
      </c>
      <c r="F17" s="307">
        <f t="shared" si="0"/>
        <v>3</v>
      </c>
      <c r="G17" s="308">
        <f t="shared" si="1"/>
        <v>0.75</v>
      </c>
    </row>
    <row r="18" spans="1:7" ht="15.6" x14ac:dyDescent="0.3">
      <c r="A18" s="321" t="s">
        <v>517</v>
      </c>
      <c r="B18" s="108">
        <v>1</v>
      </c>
      <c r="C18" s="108">
        <v>1</v>
      </c>
      <c r="D18" s="108">
        <v>0</v>
      </c>
      <c r="E18" s="108">
        <v>0</v>
      </c>
      <c r="F18" s="307">
        <f t="shared" si="0"/>
        <v>2</v>
      </c>
      <c r="G18" s="308">
        <f t="shared" si="1"/>
        <v>0.5</v>
      </c>
    </row>
    <row r="19" spans="1:7" ht="15.6" x14ac:dyDescent="0.3">
      <c r="A19" s="322" t="s">
        <v>311</v>
      </c>
      <c r="B19" s="316">
        <v>0</v>
      </c>
      <c r="C19" s="316">
        <v>1</v>
      </c>
      <c r="D19" s="316">
        <v>1</v>
      </c>
      <c r="E19" s="316">
        <v>0</v>
      </c>
      <c r="F19" s="307">
        <f t="shared" si="0"/>
        <v>2</v>
      </c>
      <c r="G19" s="308">
        <f t="shared" si="1"/>
        <v>0.5</v>
      </c>
    </row>
    <row r="20" spans="1:7" ht="15.6" x14ac:dyDescent="0.3">
      <c r="A20" s="321" t="s">
        <v>322</v>
      </c>
      <c r="B20" s="316">
        <v>0</v>
      </c>
      <c r="C20" s="316">
        <v>1</v>
      </c>
      <c r="D20" s="316">
        <v>1</v>
      </c>
      <c r="E20" s="316">
        <v>0</v>
      </c>
      <c r="F20" s="307">
        <f t="shared" si="0"/>
        <v>2</v>
      </c>
      <c r="G20" s="308">
        <f t="shared" si="1"/>
        <v>0.5</v>
      </c>
    </row>
    <row r="21" spans="1:7" ht="15.6" x14ac:dyDescent="0.3">
      <c r="A21" s="321" t="s">
        <v>316</v>
      </c>
      <c r="B21" s="316">
        <v>0</v>
      </c>
      <c r="C21" s="316">
        <v>1</v>
      </c>
      <c r="D21" s="316">
        <v>1</v>
      </c>
      <c r="E21" s="316">
        <v>0</v>
      </c>
      <c r="F21" s="307">
        <f t="shared" si="0"/>
        <v>2</v>
      </c>
      <c r="G21" s="308">
        <f t="shared" si="1"/>
        <v>0.5</v>
      </c>
    </row>
    <row r="22" spans="1:7" ht="15.6" x14ac:dyDescent="0.3">
      <c r="A22" s="321" t="s">
        <v>315</v>
      </c>
      <c r="B22" s="116">
        <v>0</v>
      </c>
      <c r="C22" s="123">
        <v>1</v>
      </c>
      <c r="D22" s="123">
        <v>1</v>
      </c>
      <c r="E22" s="116">
        <v>0</v>
      </c>
      <c r="F22" s="307">
        <f t="shared" si="0"/>
        <v>2</v>
      </c>
      <c r="G22" s="308">
        <f t="shared" si="1"/>
        <v>0.5</v>
      </c>
    </row>
    <row r="23" spans="1:7" ht="15.6" x14ac:dyDescent="0.3">
      <c r="A23" s="321" t="s">
        <v>518</v>
      </c>
      <c r="B23" s="116">
        <v>0</v>
      </c>
      <c r="C23" s="316">
        <v>1</v>
      </c>
      <c r="D23" s="316">
        <v>1</v>
      </c>
      <c r="E23" s="316">
        <v>1</v>
      </c>
      <c r="F23" s="307">
        <f t="shared" si="0"/>
        <v>3</v>
      </c>
      <c r="G23" s="308">
        <f t="shared" si="1"/>
        <v>0.75</v>
      </c>
    </row>
    <row r="24" spans="1:7" ht="15.6" x14ac:dyDescent="0.3">
      <c r="A24" s="321" t="s">
        <v>327</v>
      </c>
      <c r="B24" s="316">
        <v>1</v>
      </c>
      <c r="C24" s="316">
        <v>1</v>
      </c>
      <c r="D24" s="316">
        <v>1</v>
      </c>
      <c r="E24" s="316">
        <v>1</v>
      </c>
      <c r="F24" s="307">
        <f t="shared" si="0"/>
        <v>4</v>
      </c>
      <c r="G24" s="308">
        <f t="shared" si="1"/>
        <v>1</v>
      </c>
    </row>
    <row r="25" spans="1:7" ht="15.6" x14ac:dyDescent="0.3">
      <c r="A25" s="321" t="s">
        <v>321</v>
      </c>
      <c r="B25" s="316">
        <v>0</v>
      </c>
      <c r="C25" s="316">
        <v>1</v>
      </c>
      <c r="D25" s="316">
        <v>1</v>
      </c>
      <c r="E25" s="306">
        <v>0</v>
      </c>
      <c r="F25" s="307">
        <f t="shared" si="0"/>
        <v>2</v>
      </c>
      <c r="G25" s="308">
        <f t="shared" si="1"/>
        <v>0.5</v>
      </c>
    </row>
    <row r="26" spans="1:7" ht="15.6" x14ac:dyDescent="0.3">
      <c r="A26" s="321" t="s">
        <v>328</v>
      </c>
      <c r="B26" s="316">
        <v>0</v>
      </c>
      <c r="C26" s="316">
        <v>1</v>
      </c>
      <c r="D26" s="316">
        <v>1</v>
      </c>
      <c r="E26" s="316">
        <v>0</v>
      </c>
      <c r="F26" s="307">
        <f t="shared" si="0"/>
        <v>2</v>
      </c>
      <c r="G26" s="308">
        <f t="shared" si="1"/>
        <v>0.5</v>
      </c>
    </row>
    <row r="27" spans="1:7" ht="15.6" x14ac:dyDescent="0.3">
      <c r="A27" s="321" t="s">
        <v>318</v>
      </c>
      <c r="B27" s="316">
        <v>1</v>
      </c>
      <c r="C27" s="316">
        <v>1</v>
      </c>
      <c r="D27" s="316">
        <v>1</v>
      </c>
      <c r="E27" s="316">
        <v>1</v>
      </c>
      <c r="F27" s="307">
        <f t="shared" si="0"/>
        <v>4</v>
      </c>
      <c r="G27" s="308">
        <f t="shared" si="1"/>
        <v>1</v>
      </c>
    </row>
    <row r="28" spans="1:7" ht="15.6" x14ac:dyDescent="0.3">
      <c r="A28" s="321" t="s">
        <v>302</v>
      </c>
      <c r="B28" s="338">
        <v>0</v>
      </c>
      <c r="C28" s="338">
        <v>0</v>
      </c>
      <c r="D28" s="338">
        <v>0</v>
      </c>
      <c r="E28" s="338">
        <v>0</v>
      </c>
      <c r="F28" s="307">
        <f t="shared" si="0"/>
        <v>0</v>
      </c>
      <c r="G28" s="308">
        <f t="shared" si="1"/>
        <v>0</v>
      </c>
    </row>
    <row r="29" spans="1:7" ht="15.6" x14ac:dyDescent="0.3">
      <c r="A29" s="321" t="s">
        <v>329</v>
      </c>
      <c r="B29" s="316">
        <v>1</v>
      </c>
      <c r="C29" s="316">
        <v>1</v>
      </c>
      <c r="D29" s="316">
        <v>1</v>
      </c>
      <c r="E29" s="316">
        <v>0</v>
      </c>
      <c r="F29" s="307">
        <f t="shared" si="0"/>
        <v>3</v>
      </c>
      <c r="G29" s="308">
        <f t="shared" si="1"/>
        <v>0.75</v>
      </c>
    </row>
    <row r="30" spans="1:7" ht="15.6" x14ac:dyDescent="0.3">
      <c r="A30" s="321" t="s">
        <v>519</v>
      </c>
      <c r="B30" s="108">
        <v>0</v>
      </c>
      <c r="C30" s="108">
        <v>0</v>
      </c>
      <c r="D30" s="108">
        <v>1</v>
      </c>
      <c r="E30" s="108">
        <v>1</v>
      </c>
      <c r="F30" s="307">
        <f t="shared" si="0"/>
        <v>2</v>
      </c>
      <c r="G30" s="308">
        <f t="shared" si="1"/>
        <v>0.5</v>
      </c>
    </row>
    <row r="31" spans="1:7" ht="15.6" x14ac:dyDescent="0.3">
      <c r="A31" s="321" t="s">
        <v>298</v>
      </c>
      <c r="B31" s="316">
        <v>0</v>
      </c>
      <c r="C31" s="316">
        <v>0</v>
      </c>
      <c r="D31" s="316">
        <v>0</v>
      </c>
      <c r="E31" s="316">
        <v>0</v>
      </c>
      <c r="F31" s="307">
        <f t="shared" si="0"/>
        <v>0</v>
      </c>
      <c r="G31" s="308">
        <f t="shared" si="1"/>
        <v>0</v>
      </c>
    </row>
    <row r="32" spans="1:7" ht="15.6" x14ac:dyDescent="0.3">
      <c r="A32" s="321" t="s">
        <v>330</v>
      </c>
      <c r="B32" s="108">
        <v>1</v>
      </c>
      <c r="C32" s="108">
        <v>1</v>
      </c>
      <c r="D32" s="108">
        <v>1</v>
      </c>
      <c r="E32" s="108">
        <v>1</v>
      </c>
      <c r="F32" s="307">
        <f t="shared" si="0"/>
        <v>4</v>
      </c>
      <c r="G32" s="308">
        <f t="shared" si="1"/>
        <v>1</v>
      </c>
    </row>
    <row r="33" spans="1:7" ht="15.6" x14ac:dyDescent="0.3">
      <c r="A33" s="321" t="s">
        <v>310</v>
      </c>
      <c r="B33" s="316">
        <v>0</v>
      </c>
      <c r="C33" s="316">
        <v>0</v>
      </c>
      <c r="D33" s="316">
        <v>0</v>
      </c>
      <c r="E33" s="316">
        <v>0</v>
      </c>
      <c r="F33" s="307">
        <f t="shared" si="0"/>
        <v>0</v>
      </c>
      <c r="G33" s="308">
        <f t="shared" si="1"/>
        <v>0</v>
      </c>
    </row>
    <row r="34" spans="1:7" ht="15.6" x14ac:dyDescent="0.3">
      <c r="A34" s="321" t="s">
        <v>389</v>
      </c>
      <c r="B34" s="316">
        <v>1</v>
      </c>
      <c r="C34" s="316">
        <v>1</v>
      </c>
      <c r="D34" s="316">
        <v>1</v>
      </c>
      <c r="E34" s="316">
        <v>0</v>
      </c>
      <c r="F34" s="307">
        <f t="shared" si="0"/>
        <v>3</v>
      </c>
      <c r="G34" s="308">
        <f t="shared" si="1"/>
        <v>0.75</v>
      </c>
    </row>
    <row r="35" spans="1:7" ht="15.6" x14ac:dyDescent="0.3">
      <c r="A35" s="322" t="s">
        <v>268</v>
      </c>
      <c r="B35" s="333">
        <v>1</v>
      </c>
      <c r="C35" s="333">
        <v>1</v>
      </c>
      <c r="D35" s="333">
        <v>1</v>
      </c>
      <c r="E35" s="333">
        <v>1</v>
      </c>
      <c r="F35" s="307">
        <f t="shared" si="0"/>
        <v>4</v>
      </c>
      <c r="G35" s="308">
        <f t="shared" si="1"/>
        <v>1</v>
      </c>
    </row>
    <row r="36" spans="1:7" ht="15.6" x14ac:dyDescent="0.3">
      <c r="A36" s="322" t="s">
        <v>520</v>
      </c>
      <c r="B36" s="306">
        <v>1</v>
      </c>
      <c r="C36" s="306">
        <v>1</v>
      </c>
      <c r="D36" s="306">
        <v>1</v>
      </c>
      <c r="E36" s="306">
        <v>1</v>
      </c>
      <c r="F36" s="307">
        <f t="shared" ref="F36:F67" si="2">SUM(B36:E36)</f>
        <v>4</v>
      </c>
      <c r="G36" s="308">
        <f t="shared" ref="G36:G67" si="3">AVERAGE(B36:E36)</f>
        <v>1</v>
      </c>
    </row>
    <row r="37" spans="1:7" ht="15.6" x14ac:dyDescent="0.3">
      <c r="A37" s="322" t="s">
        <v>521</v>
      </c>
      <c r="B37" s="306">
        <v>0</v>
      </c>
      <c r="C37" s="306">
        <v>0</v>
      </c>
      <c r="D37" s="306">
        <v>0</v>
      </c>
      <c r="E37" s="306">
        <v>0</v>
      </c>
      <c r="F37" s="307">
        <f t="shared" si="2"/>
        <v>0</v>
      </c>
      <c r="G37" s="308">
        <f t="shared" si="3"/>
        <v>0</v>
      </c>
    </row>
    <row r="38" spans="1:7" ht="15.6" x14ac:dyDescent="0.3">
      <c r="A38" s="322" t="s">
        <v>357</v>
      </c>
      <c r="B38" s="316">
        <v>0</v>
      </c>
      <c r="C38" s="316">
        <v>1</v>
      </c>
      <c r="D38" s="316">
        <v>1</v>
      </c>
      <c r="E38" s="316">
        <v>1</v>
      </c>
      <c r="F38" s="307">
        <f t="shared" si="2"/>
        <v>3</v>
      </c>
      <c r="G38" s="308">
        <f t="shared" si="3"/>
        <v>0.75</v>
      </c>
    </row>
    <row r="39" spans="1:7" ht="15.6" x14ac:dyDescent="0.3">
      <c r="A39" s="322" t="s">
        <v>269</v>
      </c>
      <c r="B39" s="316">
        <v>1</v>
      </c>
      <c r="C39" s="116">
        <v>0</v>
      </c>
      <c r="D39" s="116">
        <v>0</v>
      </c>
      <c r="E39" s="116">
        <v>0</v>
      </c>
      <c r="F39" s="307">
        <f t="shared" si="2"/>
        <v>1</v>
      </c>
      <c r="G39" s="308">
        <f t="shared" si="3"/>
        <v>0.25</v>
      </c>
    </row>
    <row r="40" spans="1:7" ht="15.6" x14ac:dyDescent="0.3">
      <c r="A40" s="322" t="s">
        <v>393</v>
      </c>
      <c r="B40" s="108">
        <v>1</v>
      </c>
      <c r="C40" s="108">
        <v>1</v>
      </c>
      <c r="D40" s="108">
        <v>1</v>
      </c>
      <c r="E40" s="116">
        <v>0</v>
      </c>
      <c r="F40" s="307">
        <f t="shared" si="2"/>
        <v>3</v>
      </c>
      <c r="G40" s="308">
        <f t="shared" si="3"/>
        <v>0.75</v>
      </c>
    </row>
    <row r="41" spans="1:7" ht="15.6" x14ac:dyDescent="0.3">
      <c r="A41" s="322" t="s">
        <v>57</v>
      </c>
      <c r="B41" s="108">
        <v>1</v>
      </c>
      <c r="C41" s="108">
        <v>1</v>
      </c>
      <c r="D41" s="108">
        <v>1</v>
      </c>
      <c r="E41" s="108">
        <v>1</v>
      </c>
      <c r="F41" s="307">
        <f t="shared" si="2"/>
        <v>4</v>
      </c>
      <c r="G41" s="308">
        <f t="shared" si="3"/>
        <v>1</v>
      </c>
    </row>
    <row r="42" spans="1:7" ht="15.6" x14ac:dyDescent="0.3">
      <c r="A42" s="322" t="s">
        <v>271</v>
      </c>
      <c r="B42" s="316">
        <v>0</v>
      </c>
      <c r="C42" s="316">
        <v>1</v>
      </c>
      <c r="D42" s="316">
        <v>1</v>
      </c>
      <c r="E42" s="316">
        <v>1</v>
      </c>
      <c r="F42" s="307">
        <f t="shared" si="2"/>
        <v>3</v>
      </c>
      <c r="G42" s="308">
        <f t="shared" si="3"/>
        <v>0.75</v>
      </c>
    </row>
    <row r="43" spans="1:7" ht="15.6" x14ac:dyDescent="0.3">
      <c r="A43" s="322" t="s">
        <v>2</v>
      </c>
      <c r="B43" s="108">
        <v>1</v>
      </c>
      <c r="C43" s="108">
        <v>1</v>
      </c>
      <c r="D43" s="108">
        <v>1</v>
      </c>
      <c r="E43" s="108">
        <v>1</v>
      </c>
      <c r="F43" s="307">
        <f t="shared" si="2"/>
        <v>4</v>
      </c>
      <c r="G43" s="308">
        <f t="shared" si="3"/>
        <v>1</v>
      </c>
    </row>
    <row r="44" spans="1:7" ht="15.6" x14ac:dyDescent="0.3">
      <c r="A44" s="322" t="s">
        <v>303</v>
      </c>
      <c r="B44" s="306">
        <v>0</v>
      </c>
      <c r="C44" s="306">
        <v>1</v>
      </c>
      <c r="D44" s="306">
        <v>0</v>
      </c>
      <c r="E44" s="306">
        <v>0</v>
      </c>
      <c r="F44" s="307">
        <f t="shared" si="2"/>
        <v>1</v>
      </c>
      <c r="G44" s="308">
        <f t="shared" si="3"/>
        <v>0.25</v>
      </c>
    </row>
    <row r="45" spans="1:7" ht="15.6" x14ac:dyDescent="0.3">
      <c r="A45" s="322" t="s">
        <v>331</v>
      </c>
      <c r="B45" s="116">
        <v>0</v>
      </c>
      <c r="C45" s="116">
        <v>0</v>
      </c>
      <c r="D45" s="116">
        <v>0</v>
      </c>
      <c r="E45" s="116">
        <v>0</v>
      </c>
      <c r="F45" s="307">
        <f t="shared" si="2"/>
        <v>0</v>
      </c>
      <c r="G45" s="308">
        <f t="shared" si="3"/>
        <v>0</v>
      </c>
    </row>
    <row r="46" spans="1:7" ht="15.6" x14ac:dyDescent="0.3">
      <c r="A46" s="322" t="s">
        <v>522</v>
      </c>
      <c r="B46" s="306">
        <v>0</v>
      </c>
      <c r="C46" s="306">
        <v>1</v>
      </c>
      <c r="D46" s="306">
        <v>1</v>
      </c>
      <c r="E46" s="306">
        <v>1</v>
      </c>
      <c r="F46" s="307">
        <f t="shared" si="2"/>
        <v>3</v>
      </c>
      <c r="G46" s="308">
        <f t="shared" si="3"/>
        <v>0.75</v>
      </c>
    </row>
    <row r="47" spans="1:7" ht="15.6" x14ac:dyDescent="0.3">
      <c r="A47" s="322" t="s">
        <v>272</v>
      </c>
      <c r="B47" s="316">
        <v>0</v>
      </c>
      <c r="C47" s="316">
        <v>0</v>
      </c>
      <c r="D47" s="316">
        <v>0</v>
      </c>
      <c r="E47" s="316">
        <v>0</v>
      </c>
      <c r="F47" s="307">
        <f t="shared" si="2"/>
        <v>0</v>
      </c>
      <c r="G47" s="308">
        <f t="shared" si="3"/>
        <v>0</v>
      </c>
    </row>
    <row r="48" spans="1:7" ht="15.6" x14ac:dyDescent="0.3">
      <c r="A48" s="322" t="s">
        <v>523</v>
      </c>
      <c r="B48" s="316">
        <v>0</v>
      </c>
      <c r="C48" s="316">
        <v>1</v>
      </c>
      <c r="D48" s="316">
        <v>1</v>
      </c>
      <c r="E48" s="316">
        <v>1</v>
      </c>
      <c r="F48" s="307">
        <f t="shared" si="2"/>
        <v>3</v>
      </c>
      <c r="G48" s="308">
        <f t="shared" si="3"/>
        <v>0.75</v>
      </c>
    </row>
    <row r="49" spans="1:7" ht="15.6" x14ac:dyDescent="0.3">
      <c r="A49" s="322" t="s">
        <v>524</v>
      </c>
      <c r="B49" s="116">
        <v>0</v>
      </c>
      <c r="C49" s="108">
        <v>1</v>
      </c>
      <c r="D49" s="108">
        <v>1</v>
      </c>
      <c r="E49" s="116">
        <v>0</v>
      </c>
      <c r="F49" s="307">
        <f t="shared" si="2"/>
        <v>2</v>
      </c>
      <c r="G49" s="308">
        <f t="shared" si="3"/>
        <v>0.5</v>
      </c>
    </row>
    <row r="50" spans="1:7" ht="15.6" x14ac:dyDescent="0.3">
      <c r="A50" s="322" t="s">
        <v>3</v>
      </c>
      <c r="B50" s="316">
        <v>1</v>
      </c>
      <c r="C50" s="316">
        <v>1</v>
      </c>
      <c r="D50" s="316">
        <v>1</v>
      </c>
      <c r="E50" s="316">
        <v>1</v>
      </c>
      <c r="F50" s="307">
        <f t="shared" si="2"/>
        <v>4</v>
      </c>
      <c r="G50" s="308">
        <f t="shared" si="3"/>
        <v>1</v>
      </c>
    </row>
    <row r="51" spans="1:7" ht="15.6" x14ac:dyDescent="0.3">
      <c r="A51" s="322" t="s">
        <v>525</v>
      </c>
      <c r="B51" s="316">
        <v>0</v>
      </c>
      <c r="C51" s="316">
        <v>1</v>
      </c>
      <c r="D51" s="316">
        <v>1</v>
      </c>
      <c r="E51" s="316">
        <v>1</v>
      </c>
      <c r="F51" s="307">
        <f t="shared" si="2"/>
        <v>3</v>
      </c>
      <c r="G51" s="308">
        <f t="shared" si="3"/>
        <v>0.75</v>
      </c>
    </row>
    <row r="52" spans="1:7" ht="15.6" x14ac:dyDescent="0.3">
      <c r="A52" s="322" t="s">
        <v>273</v>
      </c>
      <c r="B52" s="316">
        <v>0</v>
      </c>
      <c r="C52" s="316">
        <v>1</v>
      </c>
      <c r="D52" s="316">
        <v>1</v>
      </c>
      <c r="E52" s="316">
        <v>1</v>
      </c>
      <c r="F52" s="307">
        <f t="shared" si="2"/>
        <v>3</v>
      </c>
      <c r="G52" s="308">
        <f t="shared" si="3"/>
        <v>0.75</v>
      </c>
    </row>
    <row r="53" spans="1:7" ht="15.6" x14ac:dyDescent="0.3">
      <c r="A53" s="322" t="s">
        <v>526</v>
      </c>
      <c r="B53" s="116">
        <v>0</v>
      </c>
      <c r="C53" s="116">
        <v>0</v>
      </c>
      <c r="D53" s="116">
        <v>0</v>
      </c>
      <c r="E53" s="116">
        <v>0</v>
      </c>
      <c r="F53" s="307">
        <f t="shared" si="2"/>
        <v>0</v>
      </c>
      <c r="G53" s="308">
        <f t="shared" si="3"/>
        <v>0</v>
      </c>
    </row>
    <row r="54" spans="1:7" ht="15.6" x14ac:dyDescent="0.3">
      <c r="A54" s="322" t="s">
        <v>274</v>
      </c>
      <c r="B54" s="306">
        <v>0</v>
      </c>
      <c r="C54" s="306">
        <v>0</v>
      </c>
      <c r="D54" s="306">
        <v>0</v>
      </c>
      <c r="E54" s="306">
        <v>0</v>
      </c>
      <c r="F54" s="307">
        <f t="shared" si="2"/>
        <v>0</v>
      </c>
      <c r="G54" s="308">
        <f t="shared" si="3"/>
        <v>0</v>
      </c>
    </row>
    <row r="55" spans="1:7" ht="15.6" x14ac:dyDescent="0.3">
      <c r="A55" s="322" t="s">
        <v>275</v>
      </c>
      <c r="B55" s="116">
        <v>0</v>
      </c>
      <c r="C55" s="116">
        <v>0</v>
      </c>
      <c r="D55" s="116">
        <v>0</v>
      </c>
      <c r="E55" s="116">
        <v>0</v>
      </c>
      <c r="F55" s="307">
        <f t="shared" si="2"/>
        <v>0</v>
      </c>
      <c r="G55" s="308">
        <f t="shared" si="3"/>
        <v>0</v>
      </c>
    </row>
    <row r="56" spans="1:7" ht="15.6" x14ac:dyDescent="0.3">
      <c r="A56" s="322" t="s">
        <v>4</v>
      </c>
      <c r="B56" s="116">
        <v>1</v>
      </c>
      <c r="C56" s="116">
        <v>1</v>
      </c>
      <c r="D56" s="116">
        <v>1</v>
      </c>
      <c r="E56" s="116">
        <v>0</v>
      </c>
      <c r="F56" s="307">
        <f t="shared" si="2"/>
        <v>3</v>
      </c>
      <c r="G56" s="308">
        <f t="shared" si="3"/>
        <v>0.75</v>
      </c>
    </row>
    <row r="57" spans="1:7" ht="15.6" x14ac:dyDescent="0.3">
      <c r="A57" s="322" t="s">
        <v>527</v>
      </c>
      <c r="B57" s="116">
        <v>0</v>
      </c>
      <c r="C57" s="116">
        <v>0</v>
      </c>
      <c r="D57" s="116">
        <v>0</v>
      </c>
      <c r="E57" s="116">
        <v>0</v>
      </c>
      <c r="F57" s="307">
        <f t="shared" si="2"/>
        <v>0</v>
      </c>
      <c r="G57" s="308">
        <f t="shared" si="3"/>
        <v>0</v>
      </c>
    </row>
    <row r="58" spans="1:7" ht="15.6" x14ac:dyDescent="0.3">
      <c r="A58" s="322" t="s">
        <v>5</v>
      </c>
      <c r="B58" s="316">
        <v>1</v>
      </c>
      <c r="C58" s="316">
        <v>1</v>
      </c>
      <c r="D58" s="316">
        <v>1</v>
      </c>
      <c r="E58" s="316">
        <v>1</v>
      </c>
      <c r="F58" s="307">
        <f t="shared" si="2"/>
        <v>4</v>
      </c>
      <c r="G58" s="308">
        <f t="shared" si="3"/>
        <v>1</v>
      </c>
    </row>
    <row r="59" spans="1:7" ht="15.6" x14ac:dyDescent="0.3">
      <c r="A59" s="322" t="s">
        <v>276</v>
      </c>
      <c r="B59" s="316">
        <v>1</v>
      </c>
      <c r="C59" s="316">
        <v>1</v>
      </c>
      <c r="D59" s="316">
        <v>1</v>
      </c>
      <c r="E59" s="316">
        <v>1</v>
      </c>
      <c r="F59" s="307">
        <f t="shared" si="2"/>
        <v>4</v>
      </c>
      <c r="G59" s="308">
        <f t="shared" si="3"/>
        <v>1</v>
      </c>
    </row>
    <row r="60" spans="1:7" ht="15.6" x14ac:dyDescent="0.3">
      <c r="A60" s="322" t="s">
        <v>6</v>
      </c>
      <c r="B60" s="116">
        <v>1</v>
      </c>
      <c r="C60" s="116">
        <v>1</v>
      </c>
      <c r="D60" s="116">
        <v>1</v>
      </c>
      <c r="E60" s="116">
        <v>1</v>
      </c>
      <c r="F60" s="307">
        <f t="shared" si="2"/>
        <v>4</v>
      </c>
      <c r="G60" s="308">
        <f t="shared" si="3"/>
        <v>1</v>
      </c>
    </row>
    <row r="61" spans="1:7" ht="15.6" x14ac:dyDescent="0.3">
      <c r="A61" s="322" t="s">
        <v>277</v>
      </c>
      <c r="B61" s="316">
        <v>1</v>
      </c>
      <c r="C61" s="316">
        <v>1</v>
      </c>
      <c r="D61" s="316">
        <v>1</v>
      </c>
      <c r="E61" s="108">
        <v>1</v>
      </c>
      <c r="F61" s="307">
        <f t="shared" si="2"/>
        <v>4</v>
      </c>
      <c r="G61" s="308">
        <f t="shared" si="3"/>
        <v>1</v>
      </c>
    </row>
    <row r="62" spans="1:7" ht="15.6" x14ac:dyDescent="0.3">
      <c r="A62" s="322" t="s">
        <v>7</v>
      </c>
      <c r="B62" s="116">
        <v>1</v>
      </c>
      <c r="C62" s="116">
        <v>1</v>
      </c>
      <c r="D62" s="108">
        <v>1</v>
      </c>
      <c r="E62" s="116">
        <v>0</v>
      </c>
      <c r="F62" s="307">
        <f t="shared" si="2"/>
        <v>3</v>
      </c>
      <c r="G62" s="308">
        <f t="shared" si="3"/>
        <v>0.75</v>
      </c>
    </row>
    <row r="63" spans="1:7" ht="15.6" x14ac:dyDescent="0.3">
      <c r="A63" s="322" t="s">
        <v>528</v>
      </c>
      <c r="B63" s="116">
        <v>0</v>
      </c>
      <c r="C63" s="316">
        <v>1</v>
      </c>
      <c r="D63" s="316">
        <v>1</v>
      </c>
      <c r="E63" s="316">
        <v>1</v>
      </c>
      <c r="F63" s="307">
        <f t="shared" si="2"/>
        <v>3</v>
      </c>
      <c r="G63" s="308">
        <f t="shared" si="3"/>
        <v>0.75</v>
      </c>
    </row>
    <row r="64" spans="1:7" ht="15.6" x14ac:dyDescent="0.3">
      <c r="A64" s="322" t="s">
        <v>8</v>
      </c>
      <c r="B64" s="316">
        <v>0</v>
      </c>
      <c r="C64" s="316">
        <v>1</v>
      </c>
      <c r="D64" s="316">
        <v>1</v>
      </c>
      <c r="E64" s="316">
        <v>1</v>
      </c>
      <c r="F64" s="307">
        <f t="shared" si="2"/>
        <v>3</v>
      </c>
      <c r="G64" s="308">
        <f t="shared" si="3"/>
        <v>0.75</v>
      </c>
    </row>
    <row r="65" spans="1:7" ht="15.6" x14ac:dyDescent="0.3">
      <c r="A65" s="322" t="s">
        <v>278</v>
      </c>
      <c r="B65" s="338">
        <v>0</v>
      </c>
      <c r="C65" s="316">
        <v>1</v>
      </c>
      <c r="D65" s="316">
        <v>1</v>
      </c>
      <c r="E65" s="316">
        <v>1</v>
      </c>
      <c r="F65" s="307">
        <f t="shared" si="2"/>
        <v>3</v>
      </c>
      <c r="G65" s="308">
        <f t="shared" si="3"/>
        <v>0.75</v>
      </c>
    </row>
    <row r="66" spans="1:7" ht="15.6" x14ac:dyDescent="0.3">
      <c r="A66" s="322" t="s">
        <v>541</v>
      </c>
      <c r="B66" s="116">
        <v>0</v>
      </c>
      <c r="C66" s="116">
        <v>0</v>
      </c>
      <c r="D66" s="116">
        <v>0</v>
      </c>
      <c r="E66" s="116">
        <v>0</v>
      </c>
      <c r="F66" s="307">
        <f t="shared" si="2"/>
        <v>0</v>
      </c>
      <c r="G66" s="308">
        <f t="shared" si="3"/>
        <v>0</v>
      </c>
    </row>
    <row r="67" spans="1:7" ht="15.6" x14ac:dyDescent="0.3">
      <c r="A67" s="322" t="s">
        <v>282</v>
      </c>
      <c r="B67" s="116">
        <v>0</v>
      </c>
      <c r="C67" s="116">
        <v>0</v>
      </c>
      <c r="D67" s="116">
        <v>0</v>
      </c>
      <c r="E67" s="116">
        <v>0</v>
      </c>
      <c r="F67" s="307">
        <f t="shared" si="2"/>
        <v>0</v>
      </c>
      <c r="G67" s="308">
        <f t="shared" si="3"/>
        <v>0</v>
      </c>
    </row>
    <row r="68" spans="1:7" ht="15.6" x14ac:dyDescent="0.3">
      <c r="A68" s="322" t="s">
        <v>530</v>
      </c>
      <c r="B68" s="316">
        <v>1</v>
      </c>
      <c r="C68" s="316">
        <v>1</v>
      </c>
      <c r="D68" s="316">
        <v>1</v>
      </c>
      <c r="E68" s="316">
        <v>1</v>
      </c>
      <c r="F68" s="307">
        <f t="shared" ref="F68:F99" si="4">SUM(B68:E68)</f>
        <v>4</v>
      </c>
      <c r="G68" s="308">
        <f t="shared" ref="G68:G99" si="5">AVERAGE(B68:E68)</f>
        <v>1</v>
      </c>
    </row>
    <row r="69" spans="1:7" ht="15.6" x14ac:dyDescent="0.3">
      <c r="A69" s="322" t="s">
        <v>283</v>
      </c>
      <c r="B69" s="316">
        <v>1</v>
      </c>
      <c r="C69" s="316">
        <v>1</v>
      </c>
      <c r="D69" s="316">
        <v>1</v>
      </c>
      <c r="E69" s="316">
        <v>1</v>
      </c>
      <c r="F69" s="307">
        <f t="shared" si="4"/>
        <v>4</v>
      </c>
      <c r="G69" s="308">
        <f t="shared" si="5"/>
        <v>1</v>
      </c>
    </row>
    <row r="70" spans="1:7" ht="15.6" x14ac:dyDescent="0.3">
      <c r="A70" s="322" t="s">
        <v>9</v>
      </c>
      <c r="B70" s="108">
        <v>1</v>
      </c>
      <c r="C70" s="108">
        <v>1</v>
      </c>
      <c r="D70" s="108">
        <v>1</v>
      </c>
      <c r="E70" s="108">
        <v>1</v>
      </c>
      <c r="F70" s="307">
        <f t="shared" si="4"/>
        <v>4</v>
      </c>
      <c r="G70" s="308">
        <f t="shared" si="5"/>
        <v>1</v>
      </c>
    </row>
    <row r="71" spans="1:7" ht="15.6" x14ac:dyDescent="0.3">
      <c r="A71" s="322" t="s">
        <v>59</v>
      </c>
      <c r="B71" s="316">
        <v>1</v>
      </c>
      <c r="C71" s="316">
        <v>1</v>
      </c>
      <c r="D71" s="316">
        <v>1</v>
      </c>
      <c r="E71" s="316">
        <v>1</v>
      </c>
      <c r="F71" s="307">
        <f t="shared" si="4"/>
        <v>4</v>
      </c>
      <c r="G71" s="308">
        <f t="shared" si="5"/>
        <v>1</v>
      </c>
    </row>
    <row r="72" spans="1:7" ht="15.6" x14ac:dyDescent="0.3">
      <c r="A72" s="322" t="s">
        <v>531</v>
      </c>
      <c r="B72" s="306">
        <v>0</v>
      </c>
      <c r="C72" s="316">
        <v>1</v>
      </c>
      <c r="D72" s="316">
        <v>1</v>
      </c>
      <c r="E72" s="316">
        <v>1</v>
      </c>
      <c r="F72" s="307">
        <f t="shared" si="4"/>
        <v>3</v>
      </c>
      <c r="G72" s="308">
        <f t="shared" si="5"/>
        <v>0.75</v>
      </c>
    </row>
    <row r="73" spans="1:7" ht="15.6" x14ac:dyDescent="0.3">
      <c r="A73" s="322" t="s">
        <v>532</v>
      </c>
      <c r="B73" s="116">
        <v>0</v>
      </c>
      <c r="C73" s="116">
        <v>0</v>
      </c>
      <c r="D73" s="116">
        <v>0</v>
      </c>
      <c r="E73" s="116">
        <v>0</v>
      </c>
      <c r="F73" s="307">
        <f t="shared" si="4"/>
        <v>0</v>
      </c>
      <c r="G73" s="308">
        <f t="shared" si="5"/>
        <v>0</v>
      </c>
    </row>
    <row r="74" spans="1:7" ht="15.6" x14ac:dyDescent="0.3">
      <c r="A74" s="322" t="s">
        <v>533</v>
      </c>
      <c r="B74" s="108">
        <v>1</v>
      </c>
      <c r="C74" s="108">
        <v>1</v>
      </c>
      <c r="D74" s="108">
        <v>1</v>
      </c>
      <c r="E74" s="108">
        <v>0</v>
      </c>
      <c r="F74" s="307">
        <f t="shared" si="4"/>
        <v>3</v>
      </c>
      <c r="G74" s="308">
        <f t="shared" si="5"/>
        <v>0.75</v>
      </c>
    </row>
    <row r="75" spans="1:7" ht="15.6" x14ac:dyDescent="0.3">
      <c r="A75" s="322" t="s">
        <v>284</v>
      </c>
      <c r="B75" s="116">
        <v>0</v>
      </c>
      <c r="C75" s="116">
        <v>0</v>
      </c>
      <c r="D75" s="116">
        <v>0</v>
      </c>
      <c r="E75" s="116">
        <v>0</v>
      </c>
      <c r="F75" s="307">
        <f t="shared" si="4"/>
        <v>0</v>
      </c>
      <c r="G75" s="308">
        <f t="shared" si="5"/>
        <v>0</v>
      </c>
    </row>
    <row r="76" spans="1:7" ht="15.6" x14ac:dyDescent="0.3">
      <c r="A76" s="322" t="s">
        <v>10</v>
      </c>
      <c r="B76" s="316">
        <v>1</v>
      </c>
      <c r="C76" s="316">
        <v>1</v>
      </c>
      <c r="D76" s="316">
        <v>1</v>
      </c>
      <c r="E76" s="316">
        <v>1</v>
      </c>
      <c r="F76" s="307">
        <f t="shared" si="4"/>
        <v>4</v>
      </c>
      <c r="G76" s="308">
        <f t="shared" si="5"/>
        <v>1</v>
      </c>
    </row>
    <row r="77" spans="1:7" ht="15.6" x14ac:dyDescent="0.3">
      <c r="A77" s="322" t="s">
        <v>11</v>
      </c>
      <c r="B77" s="316">
        <v>1</v>
      </c>
      <c r="C77" s="316">
        <v>1</v>
      </c>
      <c r="D77" s="316">
        <v>1</v>
      </c>
      <c r="E77" s="316">
        <v>1</v>
      </c>
      <c r="F77" s="307">
        <f t="shared" si="4"/>
        <v>4</v>
      </c>
      <c r="G77" s="308">
        <f t="shared" si="5"/>
        <v>1</v>
      </c>
    </row>
    <row r="78" spans="1:7" ht="15.6" x14ac:dyDescent="0.3">
      <c r="A78" s="322" t="s">
        <v>534</v>
      </c>
      <c r="B78" s="116">
        <v>0</v>
      </c>
      <c r="C78" s="116">
        <v>0</v>
      </c>
      <c r="D78" s="306">
        <v>1</v>
      </c>
      <c r="E78" s="306">
        <v>1</v>
      </c>
      <c r="F78" s="307">
        <f t="shared" si="4"/>
        <v>2</v>
      </c>
      <c r="G78" s="308">
        <f t="shared" si="5"/>
        <v>0.5</v>
      </c>
    </row>
    <row r="79" spans="1:7" ht="15.6" x14ac:dyDescent="0.3">
      <c r="A79" s="322" t="s">
        <v>334</v>
      </c>
      <c r="B79" s="116">
        <v>0</v>
      </c>
      <c r="C79" s="316">
        <v>1</v>
      </c>
      <c r="D79" s="316">
        <v>1</v>
      </c>
      <c r="E79" s="116">
        <v>0</v>
      </c>
      <c r="F79" s="307">
        <f t="shared" si="4"/>
        <v>2</v>
      </c>
      <c r="G79" s="308">
        <f t="shared" si="5"/>
        <v>0.5</v>
      </c>
    </row>
    <row r="80" spans="1:7" ht="15.6" x14ac:dyDescent="0.3">
      <c r="A80" s="322" t="s">
        <v>12</v>
      </c>
      <c r="B80" s="116">
        <v>0</v>
      </c>
      <c r="C80" s="316">
        <v>1</v>
      </c>
      <c r="D80" s="316">
        <v>1</v>
      </c>
      <c r="E80" s="316">
        <v>1</v>
      </c>
      <c r="F80" s="307">
        <f t="shared" si="4"/>
        <v>3</v>
      </c>
      <c r="G80" s="308">
        <f t="shared" si="5"/>
        <v>0.75</v>
      </c>
    </row>
    <row r="81" spans="1:7" ht="15.6" x14ac:dyDescent="0.3">
      <c r="A81" s="322" t="s">
        <v>13</v>
      </c>
      <c r="B81" s="316">
        <v>0</v>
      </c>
      <c r="C81" s="316">
        <v>1</v>
      </c>
      <c r="D81" s="316">
        <v>1</v>
      </c>
      <c r="E81" s="316">
        <v>1</v>
      </c>
      <c r="F81" s="307">
        <f t="shared" si="4"/>
        <v>3</v>
      </c>
      <c r="G81" s="308">
        <f t="shared" si="5"/>
        <v>0.75</v>
      </c>
    </row>
    <row r="82" spans="1:7" ht="15.6" x14ac:dyDescent="0.3">
      <c r="A82" s="322" t="s">
        <v>335</v>
      </c>
      <c r="B82" s="316">
        <v>0</v>
      </c>
      <c r="C82" s="316">
        <v>0</v>
      </c>
      <c r="D82" s="316">
        <v>0</v>
      </c>
      <c r="E82" s="316">
        <v>0</v>
      </c>
      <c r="F82" s="307">
        <f t="shared" si="4"/>
        <v>0</v>
      </c>
      <c r="G82" s="308">
        <f t="shared" si="5"/>
        <v>0</v>
      </c>
    </row>
    <row r="83" spans="1:7" ht="15.6" x14ac:dyDescent="0.3">
      <c r="A83" s="322" t="s">
        <v>15</v>
      </c>
      <c r="B83" s="316">
        <v>0</v>
      </c>
      <c r="C83" s="316">
        <v>0</v>
      </c>
      <c r="D83" s="316">
        <v>0</v>
      </c>
      <c r="E83" s="316">
        <v>0</v>
      </c>
      <c r="F83" s="307">
        <f t="shared" si="4"/>
        <v>0</v>
      </c>
      <c r="G83" s="308">
        <f t="shared" si="5"/>
        <v>0</v>
      </c>
    </row>
    <row r="84" spans="1:7" ht="15.6" x14ac:dyDescent="0.3">
      <c r="A84" s="322" t="s">
        <v>285</v>
      </c>
      <c r="B84" s="306">
        <v>0</v>
      </c>
      <c r="C84" s="306">
        <v>0</v>
      </c>
      <c r="D84" s="306">
        <v>0</v>
      </c>
      <c r="E84" s="306">
        <v>0</v>
      </c>
      <c r="F84" s="307">
        <f t="shared" si="4"/>
        <v>0</v>
      </c>
      <c r="G84" s="308">
        <f t="shared" si="5"/>
        <v>0</v>
      </c>
    </row>
    <row r="85" spans="1:7" ht="15.6" x14ac:dyDescent="0.3">
      <c r="A85" s="322" t="s">
        <v>16</v>
      </c>
      <c r="B85" s="338">
        <v>0</v>
      </c>
      <c r="C85" s="338">
        <v>0</v>
      </c>
      <c r="D85" s="338">
        <v>0</v>
      </c>
      <c r="E85" s="316">
        <v>0</v>
      </c>
      <c r="F85" s="307">
        <f t="shared" si="4"/>
        <v>0</v>
      </c>
      <c r="G85" s="308">
        <f t="shared" si="5"/>
        <v>0</v>
      </c>
    </row>
    <row r="86" spans="1:7" ht="15.6" x14ac:dyDescent="0.3">
      <c r="A86" s="322" t="s">
        <v>286</v>
      </c>
      <c r="B86" s="116">
        <v>0</v>
      </c>
      <c r="C86" s="108">
        <v>1</v>
      </c>
      <c r="D86" s="108">
        <v>1</v>
      </c>
      <c r="E86" s="116">
        <v>0</v>
      </c>
      <c r="F86" s="307">
        <f t="shared" si="4"/>
        <v>2</v>
      </c>
      <c r="G86" s="308">
        <f t="shared" si="5"/>
        <v>0.5</v>
      </c>
    </row>
    <row r="87" spans="1:7" ht="15.6" x14ac:dyDescent="0.3">
      <c r="A87" s="322" t="s">
        <v>17</v>
      </c>
      <c r="B87" s="316">
        <v>0</v>
      </c>
      <c r="C87" s="316">
        <v>1</v>
      </c>
      <c r="D87" s="316">
        <v>1</v>
      </c>
      <c r="E87" s="316">
        <v>0</v>
      </c>
      <c r="F87" s="307">
        <f t="shared" si="4"/>
        <v>2</v>
      </c>
      <c r="G87" s="308">
        <f t="shared" si="5"/>
        <v>0.5</v>
      </c>
    </row>
    <row r="88" spans="1:7" ht="15.6" x14ac:dyDescent="0.3">
      <c r="A88" s="322" t="s">
        <v>287</v>
      </c>
      <c r="B88" s="116">
        <v>0</v>
      </c>
      <c r="C88" s="116">
        <v>0</v>
      </c>
      <c r="D88" s="116">
        <v>0</v>
      </c>
      <c r="E88" s="116">
        <v>0</v>
      </c>
      <c r="F88" s="307">
        <f t="shared" si="4"/>
        <v>0</v>
      </c>
      <c r="G88" s="308">
        <f t="shared" si="5"/>
        <v>0</v>
      </c>
    </row>
    <row r="89" spans="1:7" ht="15.6" x14ac:dyDescent="0.3">
      <c r="A89" s="322" t="s">
        <v>288</v>
      </c>
      <c r="B89" s="108">
        <v>1</v>
      </c>
      <c r="C89" s="108">
        <v>1</v>
      </c>
      <c r="D89" s="108">
        <v>1</v>
      </c>
      <c r="E89" s="116">
        <v>0</v>
      </c>
      <c r="F89" s="307">
        <f t="shared" si="4"/>
        <v>3</v>
      </c>
      <c r="G89" s="308">
        <f t="shared" si="5"/>
        <v>0.75</v>
      </c>
    </row>
    <row r="90" spans="1:7" ht="15.6" x14ac:dyDescent="0.3">
      <c r="A90" s="322" t="s">
        <v>18</v>
      </c>
      <c r="B90" s="316">
        <v>1</v>
      </c>
      <c r="C90" s="316">
        <v>1</v>
      </c>
      <c r="D90" s="316">
        <v>1</v>
      </c>
      <c r="E90" s="316">
        <v>1</v>
      </c>
      <c r="F90" s="307">
        <f t="shared" si="4"/>
        <v>4</v>
      </c>
      <c r="G90" s="308">
        <f t="shared" si="5"/>
        <v>1</v>
      </c>
    </row>
    <row r="91" spans="1:7" ht="15.6" x14ac:dyDescent="0.3">
      <c r="A91" s="322" t="s">
        <v>19</v>
      </c>
      <c r="B91" s="316">
        <v>0</v>
      </c>
      <c r="C91" s="316">
        <v>1</v>
      </c>
      <c r="D91" s="316">
        <v>1</v>
      </c>
      <c r="E91" s="316">
        <v>1</v>
      </c>
      <c r="F91" s="307">
        <f t="shared" si="4"/>
        <v>3</v>
      </c>
      <c r="G91" s="308">
        <f t="shared" si="5"/>
        <v>0.75</v>
      </c>
    </row>
    <row r="92" spans="1:7" ht="15.6" x14ac:dyDescent="0.3">
      <c r="A92" s="322" t="s">
        <v>20</v>
      </c>
      <c r="B92" s="108">
        <v>0</v>
      </c>
      <c r="C92" s="108">
        <v>0</v>
      </c>
      <c r="D92" s="108">
        <v>0</v>
      </c>
      <c r="E92" s="108">
        <v>0</v>
      </c>
      <c r="F92" s="307">
        <f t="shared" si="4"/>
        <v>0</v>
      </c>
      <c r="G92" s="308">
        <f t="shared" si="5"/>
        <v>0</v>
      </c>
    </row>
    <row r="93" spans="1:7" ht="15.6" x14ac:dyDescent="0.3">
      <c r="A93" s="322" t="s">
        <v>336</v>
      </c>
      <c r="B93" s="108">
        <v>1</v>
      </c>
      <c r="C93" s="316">
        <v>1</v>
      </c>
      <c r="D93" s="316">
        <v>1</v>
      </c>
      <c r="E93" s="306">
        <v>0</v>
      </c>
      <c r="F93" s="307">
        <f t="shared" si="4"/>
        <v>3</v>
      </c>
      <c r="G93" s="308">
        <f t="shared" si="5"/>
        <v>0.75</v>
      </c>
    </row>
    <row r="94" spans="1:7" ht="15.6" x14ac:dyDescent="0.3">
      <c r="A94" s="322" t="s">
        <v>21</v>
      </c>
      <c r="B94" s="316">
        <v>0</v>
      </c>
      <c r="C94" s="316">
        <v>1</v>
      </c>
      <c r="D94" s="316">
        <v>1</v>
      </c>
      <c r="E94" s="316">
        <v>1</v>
      </c>
      <c r="F94" s="307">
        <f t="shared" si="4"/>
        <v>3</v>
      </c>
      <c r="G94" s="308">
        <f t="shared" si="5"/>
        <v>0.75</v>
      </c>
    </row>
    <row r="95" spans="1:7" ht="15.6" x14ac:dyDescent="0.3">
      <c r="A95" s="322" t="s">
        <v>535</v>
      </c>
      <c r="B95" s="316">
        <v>0</v>
      </c>
      <c r="C95" s="316">
        <v>1</v>
      </c>
      <c r="D95" s="316">
        <v>0</v>
      </c>
      <c r="E95" s="316">
        <v>0</v>
      </c>
      <c r="F95" s="307">
        <f t="shared" si="4"/>
        <v>1</v>
      </c>
      <c r="G95" s="308">
        <f t="shared" si="5"/>
        <v>0.25</v>
      </c>
    </row>
    <row r="96" spans="1:7" ht="15.6" x14ac:dyDescent="0.3">
      <c r="A96" s="322" t="s">
        <v>22</v>
      </c>
      <c r="B96" s="316">
        <v>1</v>
      </c>
      <c r="C96" s="316">
        <v>1</v>
      </c>
      <c r="D96" s="316">
        <v>1</v>
      </c>
      <c r="E96" s="338">
        <v>0</v>
      </c>
      <c r="F96" s="307">
        <f t="shared" si="4"/>
        <v>3</v>
      </c>
      <c r="G96" s="308">
        <f t="shared" si="5"/>
        <v>0.75</v>
      </c>
    </row>
    <row r="97" spans="1:7" ht="15.6" x14ac:dyDescent="0.3">
      <c r="A97" s="322" t="s">
        <v>300</v>
      </c>
      <c r="B97" s="116">
        <v>0</v>
      </c>
      <c r="C97" s="116">
        <v>0</v>
      </c>
      <c r="D97" s="116">
        <v>0</v>
      </c>
      <c r="E97" s="116">
        <v>0</v>
      </c>
      <c r="F97" s="307">
        <f t="shared" si="4"/>
        <v>0</v>
      </c>
      <c r="G97" s="308">
        <f t="shared" si="5"/>
        <v>0</v>
      </c>
    </row>
    <row r="98" spans="1:7" ht="15.6" x14ac:dyDescent="0.3">
      <c r="A98" s="322" t="s">
        <v>536</v>
      </c>
      <c r="B98" s="316">
        <v>0</v>
      </c>
      <c r="C98" s="316">
        <v>1</v>
      </c>
      <c r="D98" s="316">
        <v>1</v>
      </c>
      <c r="E98" s="316">
        <v>1</v>
      </c>
      <c r="F98" s="307">
        <f t="shared" si="4"/>
        <v>3</v>
      </c>
      <c r="G98" s="308">
        <f t="shared" si="5"/>
        <v>0.75</v>
      </c>
    </row>
    <row r="99" spans="1:7" ht="15.6" x14ac:dyDescent="0.3">
      <c r="A99" s="322" t="s">
        <v>537</v>
      </c>
      <c r="B99" s="108">
        <v>1</v>
      </c>
      <c r="C99" s="108">
        <v>1</v>
      </c>
      <c r="D99" s="108">
        <v>1</v>
      </c>
      <c r="E99" s="108">
        <v>1</v>
      </c>
      <c r="F99" s="307">
        <f t="shared" si="4"/>
        <v>4</v>
      </c>
      <c r="G99" s="308">
        <f t="shared" si="5"/>
        <v>1</v>
      </c>
    </row>
    <row r="100" spans="1:7" ht="15.6" x14ac:dyDescent="0.3">
      <c r="A100" s="322" t="s">
        <v>314</v>
      </c>
      <c r="B100" s="316">
        <v>0</v>
      </c>
      <c r="C100" s="316">
        <v>0</v>
      </c>
      <c r="D100" s="316">
        <v>1</v>
      </c>
      <c r="E100" s="316">
        <v>0</v>
      </c>
      <c r="F100" s="307">
        <f t="shared" ref="F100:F127" si="6">SUM(B100:E100)</f>
        <v>1</v>
      </c>
      <c r="G100" s="308">
        <f t="shared" ref="G100:G127" si="7">AVERAGE(B100:E100)</f>
        <v>0.25</v>
      </c>
    </row>
    <row r="101" spans="1:7" ht="15.6" x14ac:dyDescent="0.3">
      <c r="A101" s="322" t="s">
        <v>289</v>
      </c>
      <c r="B101" s="108">
        <v>1</v>
      </c>
      <c r="C101" s="108">
        <v>1</v>
      </c>
      <c r="D101" s="108">
        <v>1</v>
      </c>
      <c r="E101" s="116">
        <v>0</v>
      </c>
      <c r="F101" s="307">
        <f t="shared" si="6"/>
        <v>3</v>
      </c>
      <c r="G101" s="308">
        <f t="shared" si="7"/>
        <v>0.75</v>
      </c>
    </row>
    <row r="102" spans="1:7" ht="15.6" x14ac:dyDescent="0.3">
      <c r="A102" s="322" t="s">
        <v>415</v>
      </c>
      <c r="B102" s="108">
        <v>1</v>
      </c>
      <c r="C102" s="108">
        <v>1</v>
      </c>
      <c r="D102" s="108">
        <v>1</v>
      </c>
      <c r="E102" s="108">
        <v>1</v>
      </c>
      <c r="F102" s="307">
        <f t="shared" si="6"/>
        <v>4</v>
      </c>
      <c r="G102" s="308">
        <f t="shared" si="7"/>
        <v>1</v>
      </c>
    </row>
    <row r="103" spans="1:7" ht="15.6" x14ac:dyDescent="0.3">
      <c r="A103" s="322" t="s">
        <v>23</v>
      </c>
      <c r="B103" s="316">
        <v>1</v>
      </c>
      <c r="C103" s="316">
        <v>1</v>
      </c>
      <c r="D103" s="316">
        <v>1</v>
      </c>
      <c r="E103" s="316">
        <v>1</v>
      </c>
      <c r="F103" s="307">
        <f t="shared" si="6"/>
        <v>4</v>
      </c>
      <c r="G103" s="308">
        <f t="shared" si="7"/>
        <v>1</v>
      </c>
    </row>
    <row r="104" spans="1:7" ht="15.6" x14ac:dyDescent="0.3">
      <c r="A104" s="322" t="s">
        <v>538</v>
      </c>
      <c r="B104" s="108">
        <v>0</v>
      </c>
      <c r="C104" s="108">
        <v>1</v>
      </c>
      <c r="D104" s="108">
        <v>1</v>
      </c>
      <c r="E104" s="108">
        <v>0</v>
      </c>
      <c r="F104" s="307">
        <f t="shared" si="6"/>
        <v>2</v>
      </c>
      <c r="G104" s="308">
        <f t="shared" si="7"/>
        <v>0.5</v>
      </c>
    </row>
    <row r="105" spans="1:7" ht="15.6" x14ac:dyDescent="0.3">
      <c r="A105" s="322" t="s">
        <v>290</v>
      </c>
      <c r="B105" s="116">
        <v>0</v>
      </c>
      <c r="C105" s="116">
        <v>0</v>
      </c>
      <c r="D105" s="108">
        <v>1</v>
      </c>
      <c r="E105" s="108">
        <v>1</v>
      </c>
      <c r="F105" s="307">
        <f t="shared" si="6"/>
        <v>2</v>
      </c>
      <c r="G105" s="308">
        <f t="shared" si="7"/>
        <v>0.5</v>
      </c>
    </row>
    <row r="106" spans="1:7" ht="15.6" x14ac:dyDescent="0.3">
      <c r="A106" s="322" t="s">
        <v>416</v>
      </c>
      <c r="B106" s="316">
        <v>1</v>
      </c>
      <c r="C106" s="316">
        <v>1</v>
      </c>
      <c r="D106" s="316">
        <v>1</v>
      </c>
      <c r="E106" s="316">
        <v>1</v>
      </c>
      <c r="F106" s="307">
        <f t="shared" si="6"/>
        <v>4</v>
      </c>
      <c r="G106" s="308">
        <f t="shared" si="7"/>
        <v>1</v>
      </c>
    </row>
    <row r="107" spans="1:7" ht="15.6" x14ac:dyDescent="0.3">
      <c r="A107" s="322" t="s">
        <v>291</v>
      </c>
      <c r="B107" s="116">
        <v>0</v>
      </c>
      <c r="C107" s="116">
        <v>0</v>
      </c>
      <c r="D107" s="116">
        <v>0</v>
      </c>
      <c r="E107" s="116">
        <v>0</v>
      </c>
      <c r="F107" s="307">
        <f t="shared" si="6"/>
        <v>0</v>
      </c>
      <c r="G107" s="308">
        <f t="shared" si="7"/>
        <v>0</v>
      </c>
    </row>
    <row r="108" spans="1:7" ht="15.6" x14ac:dyDescent="0.3">
      <c r="A108" s="322" t="s">
        <v>24</v>
      </c>
      <c r="B108" s="116">
        <v>1</v>
      </c>
      <c r="C108" s="108">
        <v>1</v>
      </c>
      <c r="D108" s="116">
        <v>0</v>
      </c>
      <c r="E108" s="116">
        <v>0</v>
      </c>
      <c r="F108" s="307">
        <f t="shared" si="6"/>
        <v>2</v>
      </c>
      <c r="G108" s="308">
        <f t="shared" si="7"/>
        <v>0.5</v>
      </c>
    </row>
    <row r="109" spans="1:7" ht="15.6" x14ac:dyDescent="0.3">
      <c r="A109" s="322" t="s">
        <v>539</v>
      </c>
      <c r="B109" s="116">
        <v>0</v>
      </c>
      <c r="C109" s="316">
        <v>1</v>
      </c>
      <c r="D109" s="316">
        <v>1</v>
      </c>
      <c r="E109" s="116">
        <v>0</v>
      </c>
      <c r="F109" s="307">
        <f t="shared" si="6"/>
        <v>2</v>
      </c>
      <c r="G109" s="308">
        <f t="shared" si="7"/>
        <v>0.5</v>
      </c>
    </row>
    <row r="110" spans="1:7" ht="15.6" x14ac:dyDescent="0.3">
      <c r="A110" s="322" t="s">
        <v>386</v>
      </c>
      <c r="B110" s="108">
        <v>0</v>
      </c>
      <c r="C110" s="108">
        <v>0</v>
      </c>
      <c r="D110" s="108">
        <v>0</v>
      </c>
      <c r="E110" s="108">
        <v>0</v>
      </c>
      <c r="F110" s="307">
        <f t="shared" si="6"/>
        <v>0</v>
      </c>
      <c r="G110" s="308">
        <f t="shared" si="7"/>
        <v>0</v>
      </c>
    </row>
    <row r="111" spans="1:7" ht="15.6" x14ac:dyDescent="0.3">
      <c r="A111" s="322" t="s">
        <v>25</v>
      </c>
      <c r="B111" s="316">
        <v>1</v>
      </c>
      <c r="C111" s="316">
        <v>1</v>
      </c>
      <c r="D111" s="316">
        <v>1</v>
      </c>
      <c r="E111" s="306">
        <v>0</v>
      </c>
      <c r="F111" s="307">
        <f t="shared" si="6"/>
        <v>3</v>
      </c>
      <c r="G111" s="308">
        <f t="shared" si="7"/>
        <v>0.75</v>
      </c>
    </row>
    <row r="112" spans="1:7" ht="15.6" x14ac:dyDescent="0.3">
      <c r="A112" s="322" t="s">
        <v>26</v>
      </c>
      <c r="B112" s="316">
        <v>1</v>
      </c>
      <c r="C112" s="316">
        <v>1</v>
      </c>
      <c r="D112" s="316">
        <v>1</v>
      </c>
      <c r="E112" s="316">
        <v>1</v>
      </c>
      <c r="F112" s="307">
        <f t="shared" si="6"/>
        <v>4</v>
      </c>
      <c r="G112" s="308">
        <f t="shared" si="7"/>
        <v>1</v>
      </c>
    </row>
    <row r="113" spans="1:7" ht="15.6" x14ac:dyDescent="0.3">
      <c r="A113" s="322" t="s">
        <v>27</v>
      </c>
      <c r="B113" s="116">
        <v>0</v>
      </c>
      <c r="C113" s="108">
        <v>1</v>
      </c>
      <c r="D113" s="108">
        <v>1</v>
      </c>
      <c r="E113" s="108">
        <v>1</v>
      </c>
      <c r="F113" s="307">
        <f t="shared" si="6"/>
        <v>3</v>
      </c>
      <c r="G113" s="308">
        <f t="shared" si="7"/>
        <v>0.75</v>
      </c>
    </row>
    <row r="114" spans="1:7" ht="15.6" x14ac:dyDescent="0.3">
      <c r="A114" s="322" t="s">
        <v>540</v>
      </c>
      <c r="B114" s="108">
        <v>1</v>
      </c>
      <c r="C114" s="108">
        <v>1</v>
      </c>
      <c r="D114" s="108">
        <v>1</v>
      </c>
      <c r="E114" s="108">
        <v>0</v>
      </c>
      <c r="F114" s="307">
        <f t="shared" si="6"/>
        <v>3</v>
      </c>
      <c r="G114" s="308">
        <f t="shared" si="7"/>
        <v>0.75</v>
      </c>
    </row>
    <row r="115" spans="1:7" ht="15.6" x14ac:dyDescent="0.3">
      <c r="A115" s="322" t="s">
        <v>28</v>
      </c>
      <c r="B115" s="316">
        <v>1</v>
      </c>
      <c r="C115" s="316">
        <v>1</v>
      </c>
      <c r="D115" s="316">
        <v>1</v>
      </c>
      <c r="E115" s="316">
        <v>1</v>
      </c>
      <c r="F115" s="307">
        <f t="shared" si="6"/>
        <v>4</v>
      </c>
      <c r="G115" s="308">
        <f t="shared" si="7"/>
        <v>1</v>
      </c>
    </row>
    <row r="116" spans="1:7" ht="15.6" x14ac:dyDescent="0.3">
      <c r="A116" s="322" t="s">
        <v>29</v>
      </c>
      <c r="B116" s="312">
        <v>1</v>
      </c>
      <c r="C116" s="316">
        <v>1</v>
      </c>
      <c r="D116" s="316">
        <v>1</v>
      </c>
      <c r="E116" s="316">
        <v>1</v>
      </c>
      <c r="F116" s="307">
        <f t="shared" si="6"/>
        <v>4</v>
      </c>
      <c r="G116" s="308">
        <f t="shared" si="7"/>
        <v>1</v>
      </c>
    </row>
    <row r="117" spans="1:7" ht="15.6" x14ac:dyDescent="0.3">
      <c r="A117" s="322" t="s">
        <v>30</v>
      </c>
      <c r="B117" s="116">
        <v>0</v>
      </c>
      <c r="C117" s="116">
        <v>0</v>
      </c>
      <c r="D117" s="116">
        <v>0</v>
      </c>
      <c r="E117" s="116">
        <v>0</v>
      </c>
      <c r="F117" s="307">
        <f t="shared" si="6"/>
        <v>0</v>
      </c>
      <c r="G117" s="308">
        <f t="shared" si="7"/>
        <v>0</v>
      </c>
    </row>
    <row r="118" spans="1:7" ht="15.6" x14ac:dyDescent="0.3">
      <c r="A118" s="322" t="s">
        <v>31</v>
      </c>
      <c r="B118" s="108">
        <v>1</v>
      </c>
      <c r="C118" s="108">
        <v>1</v>
      </c>
      <c r="D118" s="108">
        <v>1</v>
      </c>
      <c r="E118" s="108">
        <v>1</v>
      </c>
      <c r="F118" s="307">
        <f t="shared" si="6"/>
        <v>4</v>
      </c>
      <c r="G118" s="308">
        <f t="shared" si="7"/>
        <v>1</v>
      </c>
    </row>
    <row r="119" spans="1:7" ht="15.6" x14ac:dyDescent="0.3">
      <c r="A119" s="322" t="s">
        <v>32</v>
      </c>
      <c r="B119" s="116">
        <v>1</v>
      </c>
      <c r="C119" s="108">
        <v>1</v>
      </c>
      <c r="D119" s="108">
        <v>1</v>
      </c>
      <c r="E119" s="108">
        <v>0</v>
      </c>
      <c r="F119" s="307">
        <f t="shared" si="6"/>
        <v>3</v>
      </c>
      <c r="G119" s="308">
        <f t="shared" si="7"/>
        <v>0.75</v>
      </c>
    </row>
    <row r="120" spans="1:7" ht="15.6" x14ac:dyDescent="0.3">
      <c r="A120" s="322" t="s">
        <v>33</v>
      </c>
      <c r="B120" s="108">
        <v>0</v>
      </c>
      <c r="C120" s="108">
        <v>1</v>
      </c>
      <c r="D120" s="108">
        <v>1</v>
      </c>
      <c r="E120" s="108">
        <v>1</v>
      </c>
      <c r="F120" s="307">
        <f t="shared" si="6"/>
        <v>3</v>
      </c>
      <c r="G120" s="308">
        <f t="shared" si="7"/>
        <v>0.75</v>
      </c>
    </row>
    <row r="121" spans="1:7" ht="15.6" x14ac:dyDescent="0.3">
      <c r="A121" s="322" t="s">
        <v>292</v>
      </c>
      <c r="B121" s="108">
        <v>1</v>
      </c>
      <c r="C121" s="108">
        <v>1</v>
      </c>
      <c r="D121" s="108">
        <v>1</v>
      </c>
      <c r="E121" s="116">
        <v>0</v>
      </c>
      <c r="F121" s="307">
        <f t="shared" si="6"/>
        <v>3</v>
      </c>
      <c r="G121" s="308">
        <f t="shared" si="7"/>
        <v>0.75</v>
      </c>
    </row>
    <row r="122" spans="1:7" ht="15.6" x14ac:dyDescent="0.3">
      <c r="A122" s="322" t="s">
        <v>34</v>
      </c>
      <c r="B122" s="108">
        <v>1</v>
      </c>
      <c r="C122" s="108">
        <v>1</v>
      </c>
      <c r="D122" s="108">
        <v>1</v>
      </c>
      <c r="E122" s="116">
        <v>0</v>
      </c>
      <c r="F122" s="307">
        <f t="shared" si="6"/>
        <v>3</v>
      </c>
      <c r="G122" s="308">
        <f t="shared" si="7"/>
        <v>0.75</v>
      </c>
    </row>
    <row r="123" spans="1:7" ht="15.6" x14ac:dyDescent="0.3">
      <c r="A123" s="322" t="s">
        <v>35</v>
      </c>
      <c r="B123" s="108">
        <v>0</v>
      </c>
      <c r="C123" s="108">
        <v>1</v>
      </c>
      <c r="D123" s="108">
        <v>1</v>
      </c>
      <c r="E123" s="116">
        <v>0</v>
      </c>
      <c r="F123" s="307">
        <f t="shared" si="6"/>
        <v>2</v>
      </c>
      <c r="G123" s="308">
        <f t="shared" si="7"/>
        <v>0.5</v>
      </c>
    </row>
    <row r="124" spans="1:7" ht="15.6" x14ac:dyDescent="0.3">
      <c r="A124" s="322" t="s">
        <v>293</v>
      </c>
      <c r="B124" s="108">
        <v>1</v>
      </c>
      <c r="C124" s="108">
        <v>1</v>
      </c>
      <c r="D124" s="108">
        <v>1</v>
      </c>
      <c r="E124" s="116">
        <v>0</v>
      </c>
      <c r="F124" s="307">
        <f t="shared" si="6"/>
        <v>3</v>
      </c>
      <c r="G124" s="308">
        <f t="shared" si="7"/>
        <v>0.75</v>
      </c>
    </row>
    <row r="125" spans="1:7" ht="15.6" x14ac:dyDescent="0.3">
      <c r="A125" s="322" t="s">
        <v>294</v>
      </c>
      <c r="B125" s="116">
        <v>0</v>
      </c>
      <c r="C125" s="116">
        <v>0</v>
      </c>
      <c r="D125" s="116">
        <v>0</v>
      </c>
      <c r="E125" s="116">
        <v>0</v>
      </c>
      <c r="F125" s="307">
        <f t="shared" si="6"/>
        <v>0</v>
      </c>
      <c r="G125" s="308">
        <f t="shared" si="7"/>
        <v>0</v>
      </c>
    </row>
    <row r="126" spans="1:7" ht="15.6" x14ac:dyDescent="0.3">
      <c r="A126" s="322" t="s">
        <v>36</v>
      </c>
      <c r="B126" s="108">
        <v>1</v>
      </c>
      <c r="C126" s="108">
        <v>1</v>
      </c>
      <c r="D126" s="108">
        <v>1</v>
      </c>
      <c r="E126" s="108">
        <v>1</v>
      </c>
      <c r="F126" s="307">
        <f t="shared" si="6"/>
        <v>4</v>
      </c>
      <c r="G126" s="308">
        <f t="shared" si="7"/>
        <v>1</v>
      </c>
    </row>
    <row r="127" spans="1:7" ht="15.6" x14ac:dyDescent="0.3">
      <c r="A127" s="322" t="s">
        <v>37</v>
      </c>
      <c r="B127" s="108">
        <v>0</v>
      </c>
      <c r="C127" s="108">
        <v>1</v>
      </c>
      <c r="D127" s="108">
        <v>1</v>
      </c>
      <c r="E127" s="116">
        <v>0</v>
      </c>
      <c r="F127" s="307">
        <f t="shared" si="6"/>
        <v>2</v>
      </c>
      <c r="G127" s="308">
        <f t="shared" si="7"/>
        <v>0.5</v>
      </c>
    </row>
  </sheetData>
  <mergeCells count="3">
    <mergeCell ref="G2:G3"/>
    <mergeCell ref="A1:G1"/>
    <mergeCell ref="F2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8FA9-C967-4D79-8096-8A12EE5DC40C}">
  <dimension ref="B2:I127"/>
  <sheetViews>
    <sheetView workbookViewId="0"/>
  </sheetViews>
  <sheetFormatPr defaultRowHeight="14.4" x14ac:dyDescent="0.3"/>
  <cols>
    <col min="1" max="1" width="5.44140625" customWidth="1"/>
    <col min="2" max="2" width="11.5546875" customWidth="1"/>
    <col min="3" max="3" width="43.5546875" customWidth="1"/>
    <col min="4" max="5" width="16.109375" style="107" customWidth="1"/>
    <col min="7" max="7" width="7.109375" customWidth="1"/>
    <col min="8" max="8" width="14.33203125" customWidth="1"/>
    <col min="9" max="9" width="22" customWidth="1"/>
  </cols>
  <sheetData>
    <row r="2" spans="2:9" ht="93.6" x14ac:dyDescent="0.3">
      <c r="B2" s="323" t="s">
        <v>346</v>
      </c>
      <c r="C2" s="324" t="s">
        <v>347</v>
      </c>
      <c r="D2" s="373" t="s">
        <v>264</v>
      </c>
      <c r="E2" s="325" t="s">
        <v>440</v>
      </c>
    </row>
    <row r="3" spans="2:9" ht="15.6" x14ac:dyDescent="0.3">
      <c r="B3" s="110">
        <v>1</v>
      </c>
      <c r="C3" s="305" t="s">
        <v>325</v>
      </c>
      <c r="D3" s="334">
        <f>'Procurement - Data Sheet '!F14</f>
        <v>1</v>
      </c>
      <c r="E3" s="335">
        <f>D3/COUNT('Procurement - Data Sheet '!B14:E14)*10</f>
        <v>10</v>
      </c>
      <c r="G3" s="488"/>
      <c r="H3" s="523">
        <v>1</v>
      </c>
      <c r="I3" s="490" t="s">
        <v>356</v>
      </c>
    </row>
    <row r="4" spans="2:9" ht="15.6" x14ac:dyDescent="0.3">
      <c r="B4" s="110">
        <v>1</v>
      </c>
      <c r="C4" s="305" t="s">
        <v>329</v>
      </c>
      <c r="D4" s="334">
        <f>'Procurement - Data Sheet '!F29</f>
        <v>1</v>
      </c>
      <c r="E4" s="335">
        <f>D4/COUNT('Procurement - Data Sheet '!B29:E29)*10</f>
        <v>10</v>
      </c>
      <c r="G4" s="491"/>
      <c r="H4" s="523" t="s">
        <v>426</v>
      </c>
      <c r="I4" s="490" t="s">
        <v>360</v>
      </c>
    </row>
    <row r="5" spans="2:9" ht="15.6" x14ac:dyDescent="0.3">
      <c r="B5" s="110">
        <v>1</v>
      </c>
      <c r="C5" s="314" t="s">
        <v>57</v>
      </c>
      <c r="D5" s="334">
        <f>'Procurement - Data Sheet '!F41</f>
        <v>1</v>
      </c>
      <c r="E5" s="335">
        <f>D5/COUNT('Procurement - Data Sheet '!B41:E41)*10</f>
        <v>10</v>
      </c>
      <c r="G5" s="492"/>
      <c r="H5" s="523" t="s">
        <v>427</v>
      </c>
      <c r="I5" s="490" t="s">
        <v>363</v>
      </c>
    </row>
    <row r="6" spans="2:9" ht="15.6" x14ac:dyDescent="0.3">
      <c r="B6" s="110">
        <v>1</v>
      </c>
      <c r="C6" s="314" t="s">
        <v>9</v>
      </c>
      <c r="D6" s="334">
        <f>'Procurement - Data Sheet '!F70</f>
        <v>1</v>
      </c>
      <c r="E6" s="335">
        <f>D6/COUNT('Procurement - Data Sheet '!B70:E70)*10</f>
        <v>10</v>
      </c>
      <c r="G6" s="493"/>
      <c r="H6" s="523" t="s">
        <v>428</v>
      </c>
      <c r="I6" s="490" t="s">
        <v>366</v>
      </c>
    </row>
    <row r="7" spans="2:9" ht="15.6" x14ac:dyDescent="0.3">
      <c r="B7" s="110">
        <v>1</v>
      </c>
      <c r="C7" s="314" t="s">
        <v>59</v>
      </c>
      <c r="D7" s="334">
        <f>'Procurement - Data Sheet '!F71</f>
        <v>1</v>
      </c>
      <c r="E7" s="335">
        <f>D7/COUNT('Procurement - Data Sheet '!B71:E71)*10</f>
        <v>10</v>
      </c>
      <c r="G7" s="494"/>
      <c r="H7" s="523" t="s">
        <v>429</v>
      </c>
      <c r="I7" s="490" t="s">
        <v>368</v>
      </c>
    </row>
    <row r="8" spans="2:9" ht="15.6" x14ac:dyDescent="0.3">
      <c r="B8" s="110">
        <v>1</v>
      </c>
      <c r="C8" s="314" t="s">
        <v>533</v>
      </c>
      <c r="D8" s="334">
        <f>'Procurement - Data Sheet '!F74</f>
        <v>1</v>
      </c>
      <c r="E8" s="335">
        <f>D8/COUNT('Procurement - Data Sheet '!B74:E74)*10</f>
        <v>10</v>
      </c>
      <c r="G8" s="495"/>
      <c r="H8" s="523" t="s">
        <v>430</v>
      </c>
      <c r="I8" s="490" t="s">
        <v>370</v>
      </c>
    </row>
    <row r="9" spans="2:9" ht="15.6" x14ac:dyDescent="0.3">
      <c r="B9" s="110">
        <v>1</v>
      </c>
      <c r="C9" s="314" t="s">
        <v>31</v>
      </c>
      <c r="D9" s="334">
        <f>'Procurement - Data Sheet '!F118</f>
        <v>1</v>
      </c>
      <c r="E9" s="335">
        <f>D9/COUNT('Procurement - Data Sheet '!B118:E118)*10</f>
        <v>10</v>
      </c>
    </row>
    <row r="10" spans="2:9" ht="15.6" x14ac:dyDescent="0.3">
      <c r="B10" s="110">
        <v>8</v>
      </c>
      <c r="C10" s="305" t="s">
        <v>516</v>
      </c>
      <c r="D10" s="334">
        <f>'Procurement - Data Sheet '!F7</f>
        <v>2</v>
      </c>
      <c r="E10" s="335">
        <f>D10/COUNT('Procurement - Data Sheet '!B7:E7)*10</f>
        <v>6.6666666666666661</v>
      </c>
    </row>
    <row r="11" spans="2:9" ht="15.6" x14ac:dyDescent="0.3">
      <c r="B11" s="110">
        <v>8</v>
      </c>
      <c r="C11" s="314" t="s">
        <v>521</v>
      </c>
      <c r="D11" s="334">
        <f>'Procurement - Data Sheet '!F37</f>
        <v>2</v>
      </c>
      <c r="E11" s="335">
        <f>D11/COUNT('Procurement - Data Sheet '!B37:E37)*10</f>
        <v>6.6666666666666661</v>
      </c>
    </row>
    <row r="12" spans="2:9" ht="15.6" x14ac:dyDescent="0.3">
      <c r="B12" s="110">
        <v>8</v>
      </c>
      <c r="C12" s="314" t="s">
        <v>527</v>
      </c>
      <c r="D12" s="334">
        <f>'Procurement - Data Sheet '!F57</f>
        <v>2</v>
      </c>
      <c r="E12" s="335">
        <f>D12/COUNT('Procurement - Data Sheet '!B57:E57)*10</f>
        <v>6.6666666666666661</v>
      </c>
    </row>
    <row r="13" spans="2:9" ht="15.6" x14ac:dyDescent="0.3">
      <c r="B13" s="110">
        <v>8</v>
      </c>
      <c r="C13" s="314" t="s">
        <v>277</v>
      </c>
      <c r="D13" s="334">
        <f>'Procurement - Data Sheet '!F61</f>
        <v>2</v>
      </c>
      <c r="E13" s="335">
        <f>D13/COUNT('Procurement - Data Sheet '!B61:E61)*10</f>
        <v>6.6666666666666661</v>
      </c>
    </row>
    <row r="14" spans="2:9" ht="15.6" x14ac:dyDescent="0.3">
      <c r="B14" s="110">
        <v>8</v>
      </c>
      <c r="C14" s="314" t="s">
        <v>278</v>
      </c>
      <c r="D14" s="334">
        <f>'Procurement - Data Sheet '!F65</f>
        <v>2</v>
      </c>
      <c r="E14" s="335">
        <f>D14/COUNT('Procurement - Data Sheet '!B65:E65)*10</f>
        <v>6.6666666666666661</v>
      </c>
    </row>
    <row r="15" spans="2:9" ht="15.6" x14ac:dyDescent="0.3">
      <c r="B15" s="110">
        <v>8</v>
      </c>
      <c r="C15" s="314" t="s">
        <v>537</v>
      </c>
      <c r="D15" s="334">
        <f>'Procurement - Data Sheet '!F99</f>
        <v>2</v>
      </c>
      <c r="E15" s="335">
        <f>D15/COUNT('Procurement - Data Sheet '!B99:E99)*10</f>
        <v>6.6666666666666661</v>
      </c>
    </row>
    <row r="16" spans="2:9" ht="15.6" x14ac:dyDescent="0.3">
      <c r="B16" s="110">
        <v>8</v>
      </c>
      <c r="C16" s="314" t="s">
        <v>26</v>
      </c>
      <c r="D16" s="334">
        <f>'Procurement - Data Sheet '!F112</f>
        <v>2</v>
      </c>
      <c r="E16" s="335">
        <f>D16/COUNT('Procurement - Data Sheet '!B112:E112)*10</f>
        <v>6.6666666666666661</v>
      </c>
    </row>
    <row r="17" spans="2:5" ht="15.6" x14ac:dyDescent="0.3">
      <c r="B17" s="110">
        <v>10</v>
      </c>
      <c r="C17" s="314" t="s">
        <v>293</v>
      </c>
      <c r="D17" s="334">
        <f>'Procurement - Data Sheet '!F124</f>
        <v>2</v>
      </c>
      <c r="E17" s="335">
        <f>D17/COUNT('Procurement - Data Sheet '!B124:E124)*10</f>
        <v>6.6666666666666661</v>
      </c>
    </row>
    <row r="18" spans="2:5" ht="15.6" x14ac:dyDescent="0.3">
      <c r="B18" s="110">
        <v>8</v>
      </c>
      <c r="C18" s="314" t="s">
        <v>294</v>
      </c>
      <c r="D18" s="334">
        <f>'Procurement - Data Sheet '!F125</f>
        <v>2</v>
      </c>
      <c r="E18" s="335">
        <f>D18/COUNT('Procurement - Data Sheet '!B125:E125)*10</f>
        <v>6.6666666666666661</v>
      </c>
    </row>
    <row r="19" spans="2:5" ht="15.6" x14ac:dyDescent="0.3">
      <c r="B19" s="110">
        <v>8</v>
      </c>
      <c r="C19" s="314" t="s">
        <v>36</v>
      </c>
      <c r="D19" s="334">
        <f>'Procurement - Data Sheet '!F126</f>
        <v>2</v>
      </c>
      <c r="E19" s="335">
        <f>D19/COUNT('Procurement - Data Sheet '!B126:E126)*10</f>
        <v>6.6666666666666661</v>
      </c>
    </row>
    <row r="20" spans="2:5" ht="15.6" x14ac:dyDescent="0.3">
      <c r="B20" s="110">
        <v>8</v>
      </c>
      <c r="C20" s="314" t="s">
        <v>37</v>
      </c>
      <c r="D20" s="334">
        <f>'Procurement - Data Sheet '!F127</f>
        <v>2</v>
      </c>
      <c r="E20" s="335">
        <f>D20/COUNT('Procurement - Data Sheet '!B127:E127)*10</f>
        <v>6.6666666666666661</v>
      </c>
    </row>
    <row r="21" spans="2:5" ht="15.6" x14ac:dyDescent="0.3">
      <c r="B21" s="110">
        <v>19</v>
      </c>
      <c r="C21" s="305" t="s">
        <v>324</v>
      </c>
      <c r="D21" s="334">
        <f>'Procurement - Data Sheet '!F4</f>
        <v>2</v>
      </c>
      <c r="E21" s="335">
        <f>D21/COUNT('Procurement - Data Sheet '!B4:E4)*10</f>
        <v>5</v>
      </c>
    </row>
    <row r="22" spans="2:5" ht="15.6" x14ac:dyDescent="0.3">
      <c r="B22" s="110">
        <v>20</v>
      </c>
      <c r="C22" s="305" t="s">
        <v>340</v>
      </c>
      <c r="D22" s="334">
        <f>'Procurement - Data Sheet '!F9</f>
        <v>1.5</v>
      </c>
      <c r="E22" s="335">
        <f>D22/COUNT('Procurement - Data Sheet '!B9:E9)*10</f>
        <v>3.75</v>
      </c>
    </row>
    <row r="23" spans="2:5" ht="15.6" x14ac:dyDescent="0.3">
      <c r="B23" s="110">
        <v>21</v>
      </c>
      <c r="C23" s="314" t="s">
        <v>299</v>
      </c>
      <c r="D23" s="334">
        <f>'Procurement - Data Sheet '!F5</f>
        <v>1</v>
      </c>
      <c r="E23" s="335">
        <f>D23/COUNT('Procurement - Data Sheet '!B5:E5)*10</f>
        <v>3.333333333333333</v>
      </c>
    </row>
    <row r="24" spans="2:5" ht="15.6" x14ac:dyDescent="0.3">
      <c r="B24" s="110">
        <v>21</v>
      </c>
      <c r="C24" s="314" t="s">
        <v>311</v>
      </c>
      <c r="D24" s="334">
        <f>'Procurement - Data Sheet '!F19</f>
        <v>1</v>
      </c>
      <c r="E24" s="335">
        <f>D24/COUNT('Procurement - Data Sheet '!B19:E19)*10</f>
        <v>3.333333333333333</v>
      </c>
    </row>
    <row r="25" spans="2:5" ht="15.6" x14ac:dyDescent="0.3">
      <c r="B25" s="110">
        <v>21</v>
      </c>
      <c r="C25" s="305" t="s">
        <v>310</v>
      </c>
      <c r="D25" s="334">
        <f>'Procurement - Data Sheet '!F33</f>
        <v>1</v>
      </c>
      <c r="E25" s="335">
        <f>D25/COUNT('Procurement - Data Sheet '!B33:E33)*10</f>
        <v>3.333333333333333</v>
      </c>
    </row>
    <row r="26" spans="2:5" ht="15.6" x14ac:dyDescent="0.3">
      <c r="B26" s="110">
        <v>21</v>
      </c>
      <c r="C26" s="314" t="s">
        <v>11</v>
      </c>
      <c r="D26" s="334">
        <f>'Procurement - Data Sheet '!F77</f>
        <v>1</v>
      </c>
      <c r="E26" s="335">
        <f>D26/COUNT('Procurement - Data Sheet '!B77:E77)*10</f>
        <v>3.333333333333333</v>
      </c>
    </row>
    <row r="27" spans="2:5" ht="15.6" x14ac:dyDescent="0.3">
      <c r="B27" s="110">
        <v>21</v>
      </c>
      <c r="C27" s="314" t="s">
        <v>16</v>
      </c>
      <c r="D27" s="334">
        <f>'Procurement - Data Sheet '!F85</f>
        <v>1</v>
      </c>
      <c r="E27" s="335">
        <f>D27/COUNT('Procurement - Data Sheet '!B85:E85)*10</f>
        <v>3.333333333333333</v>
      </c>
    </row>
    <row r="28" spans="2:5" ht="15.6" x14ac:dyDescent="0.3">
      <c r="B28" s="110" t="s">
        <v>62</v>
      </c>
      <c r="C28" s="305" t="s">
        <v>515</v>
      </c>
      <c r="D28" s="334" t="str">
        <f>'Procurement - Data Sheet '!F6</f>
        <v>N/A</v>
      </c>
      <c r="E28" s="335" t="s">
        <v>62</v>
      </c>
    </row>
    <row r="29" spans="2:5" ht="15.6" x14ac:dyDescent="0.3">
      <c r="B29" s="110" t="s">
        <v>62</v>
      </c>
      <c r="C29" s="305" t="s">
        <v>337</v>
      </c>
      <c r="D29" s="334" t="str">
        <f>'Procurement - Data Sheet '!F8</f>
        <v>N/A</v>
      </c>
      <c r="E29" s="335" t="s">
        <v>62</v>
      </c>
    </row>
    <row r="30" spans="2:5" ht="15.6" x14ac:dyDescent="0.3">
      <c r="B30" s="110" t="s">
        <v>62</v>
      </c>
      <c r="C30" s="305" t="s">
        <v>343</v>
      </c>
      <c r="D30" s="334" t="str">
        <f>'Procurement - Data Sheet '!F10</f>
        <v>N/A</v>
      </c>
      <c r="E30" s="335" t="s">
        <v>62</v>
      </c>
    </row>
    <row r="31" spans="2:5" ht="15.6" x14ac:dyDescent="0.3">
      <c r="B31" s="110" t="s">
        <v>62</v>
      </c>
      <c r="C31" s="305" t="s">
        <v>344</v>
      </c>
      <c r="D31" s="334" t="str">
        <f>'Procurement - Data Sheet '!F11</f>
        <v>N/A</v>
      </c>
      <c r="E31" s="335" t="s">
        <v>62</v>
      </c>
    </row>
    <row r="32" spans="2:5" ht="15.6" x14ac:dyDescent="0.3">
      <c r="B32" s="110" t="s">
        <v>62</v>
      </c>
      <c r="C32" s="314" t="s">
        <v>46</v>
      </c>
      <c r="D32" s="334" t="str">
        <f>'Procurement - Data Sheet '!F12</f>
        <v>N/A</v>
      </c>
      <c r="E32" s="335" t="s">
        <v>62</v>
      </c>
    </row>
    <row r="33" spans="2:5" ht="15.6" x14ac:dyDescent="0.3">
      <c r="B33" s="110" t="s">
        <v>62</v>
      </c>
      <c r="C33" s="314" t="s">
        <v>265</v>
      </c>
      <c r="D33" s="334" t="str">
        <f>'Procurement - Data Sheet '!F13</f>
        <v>N/A</v>
      </c>
      <c r="E33" s="335" t="s">
        <v>62</v>
      </c>
    </row>
    <row r="34" spans="2:5" ht="15.6" x14ac:dyDescent="0.3">
      <c r="B34" s="110" t="s">
        <v>62</v>
      </c>
      <c r="C34" s="305" t="s">
        <v>326</v>
      </c>
      <c r="D34" s="334" t="str">
        <f>'Procurement - Data Sheet '!F15</f>
        <v>N/A</v>
      </c>
      <c r="E34" s="335" t="s">
        <v>62</v>
      </c>
    </row>
    <row r="35" spans="2:5" ht="15.6" x14ac:dyDescent="0.3">
      <c r="B35" s="110" t="s">
        <v>62</v>
      </c>
      <c r="C35" s="305" t="s">
        <v>297</v>
      </c>
      <c r="D35" s="334" t="str">
        <f>'Procurement - Data Sheet '!F16</f>
        <v>N/A</v>
      </c>
      <c r="E35" s="335" t="s">
        <v>62</v>
      </c>
    </row>
    <row r="36" spans="2:5" ht="15.6" x14ac:dyDescent="0.3">
      <c r="B36" s="110" t="s">
        <v>62</v>
      </c>
      <c r="C36" s="314" t="s">
        <v>266</v>
      </c>
      <c r="D36" s="334" t="str">
        <f>'Procurement - Data Sheet '!F17</f>
        <v>N/A</v>
      </c>
      <c r="E36" s="335" t="s">
        <v>62</v>
      </c>
    </row>
    <row r="37" spans="2:5" ht="15.6" x14ac:dyDescent="0.3">
      <c r="B37" s="110" t="s">
        <v>62</v>
      </c>
      <c r="C37" s="305" t="s">
        <v>517</v>
      </c>
      <c r="D37" s="334" t="str">
        <f>'Procurement - Data Sheet '!F18</f>
        <v>N/A</v>
      </c>
      <c r="E37" s="335" t="s">
        <v>62</v>
      </c>
    </row>
    <row r="38" spans="2:5" ht="15.6" x14ac:dyDescent="0.3">
      <c r="B38" s="110" t="s">
        <v>62</v>
      </c>
      <c r="C38" s="305" t="s">
        <v>322</v>
      </c>
      <c r="D38" s="334" t="str">
        <f>'Procurement - Data Sheet '!F20</f>
        <v>N/A</v>
      </c>
      <c r="E38" s="335" t="s">
        <v>62</v>
      </c>
    </row>
    <row r="39" spans="2:5" ht="15.6" x14ac:dyDescent="0.3">
      <c r="B39" s="110" t="s">
        <v>62</v>
      </c>
      <c r="C39" s="305" t="s">
        <v>316</v>
      </c>
      <c r="D39" s="334" t="str">
        <f>'Procurement - Data Sheet '!F21</f>
        <v>N/A</v>
      </c>
      <c r="E39" s="335" t="s">
        <v>62</v>
      </c>
    </row>
    <row r="40" spans="2:5" ht="15.6" x14ac:dyDescent="0.3">
      <c r="B40" s="110" t="s">
        <v>62</v>
      </c>
      <c r="C40" s="305" t="s">
        <v>315</v>
      </c>
      <c r="D40" s="334" t="str">
        <f>'Procurement - Data Sheet '!F22</f>
        <v>N/A</v>
      </c>
      <c r="E40" s="335" t="s">
        <v>62</v>
      </c>
    </row>
    <row r="41" spans="2:5" ht="15.6" x14ac:dyDescent="0.3">
      <c r="B41" s="110" t="s">
        <v>62</v>
      </c>
      <c r="C41" s="305" t="s">
        <v>518</v>
      </c>
      <c r="D41" s="334" t="str">
        <f>'Procurement - Data Sheet '!F23</f>
        <v>N/A</v>
      </c>
      <c r="E41" s="335" t="s">
        <v>62</v>
      </c>
    </row>
    <row r="42" spans="2:5" ht="15.6" x14ac:dyDescent="0.3">
      <c r="B42" s="110" t="s">
        <v>62</v>
      </c>
      <c r="C42" s="305" t="s">
        <v>327</v>
      </c>
      <c r="D42" s="334" t="str">
        <f>'Procurement - Data Sheet '!F24</f>
        <v>N/A</v>
      </c>
      <c r="E42" s="335" t="s">
        <v>62</v>
      </c>
    </row>
    <row r="43" spans="2:5" ht="15.6" x14ac:dyDescent="0.3">
      <c r="B43" s="110" t="s">
        <v>62</v>
      </c>
      <c r="C43" s="305" t="s">
        <v>321</v>
      </c>
      <c r="D43" s="334" t="str">
        <f>'Procurement - Data Sheet '!F25</f>
        <v>N/A</v>
      </c>
      <c r="E43" s="335" t="s">
        <v>62</v>
      </c>
    </row>
    <row r="44" spans="2:5" ht="15.6" x14ac:dyDescent="0.3">
      <c r="B44" s="110" t="s">
        <v>62</v>
      </c>
      <c r="C44" s="305" t="s">
        <v>328</v>
      </c>
      <c r="D44" s="334" t="str">
        <f>'Procurement - Data Sheet '!F26</f>
        <v>N/A</v>
      </c>
      <c r="E44" s="335" t="s">
        <v>62</v>
      </c>
    </row>
    <row r="45" spans="2:5" ht="15.6" x14ac:dyDescent="0.3">
      <c r="B45" s="110" t="s">
        <v>62</v>
      </c>
      <c r="C45" s="305" t="s">
        <v>318</v>
      </c>
      <c r="D45" s="334" t="str">
        <f>'Procurement - Data Sheet '!F27</f>
        <v>N/A</v>
      </c>
      <c r="E45" s="335" t="s">
        <v>62</v>
      </c>
    </row>
    <row r="46" spans="2:5" ht="15.6" x14ac:dyDescent="0.3">
      <c r="B46" s="110" t="s">
        <v>62</v>
      </c>
      <c r="C46" s="305" t="s">
        <v>302</v>
      </c>
      <c r="D46" s="334" t="str">
        <f>'Procurement - Data Sheet '!F28</f>
        <v>N/A</v>
      </c>
      <c r="E46" s="335" t="s">
        <v>62</v>
      </c>
    </row>
    <row r="47" spans="2:5" ht="15.6" x14ac:dyDescent="0.3">
      <c r="B47" s="110" t="s">
        <v>62</v>
      </c>
      <c r="C47" s="305" t="s">
        <v>519</v>
      </c>
      <c r="D47" s="334" t="str">
        <f>'Procurement - Data Sheet '!F30</f>
        <v>N/A</v>
      </c>
      <c r="E47" s="335" t="s">
        <v>62</v>
      </c>
    </row>
    <row r="48" spans="2:5" ht="15.6" x14ac:dyDescent="0.3">
      <c r="B48" s="110" t="s">
        <v>62</v>
      </c>
      <c r="C48" s="305" t="s">
        <v>298</v>
      </c>
      <c r="D48" s="334" t="str">
        <f>'Procurement - Data Sheet '!F31</f>
        <v>N/A</v>
      </c>
      <c r="E48" s="335" t="s">
        <v>62</v>
      </c>
    </row>
    <row r="49" spans="2:5" ht="15.6" x14ac:dyDescent="0.3">
      <c r="B49" s="110" t="s">
        <v>62</v>
      </c>
      <c r="C49" s="305" t="s">
        <v>330</v>
      </c>
      <c r="D49" s="334" t="str">
        <f>'Procurement - Data Sheet '!F32</f>
        <v>N/A</v>
      </c>
      <c r="E49" s="335" t="s">
        <v>62</v>
      </c>
    </row>
    <row r="50" spans="2:5" ht="15.6" x14ac:dyDescent="0.3">
      <c r="B50" s="110" t="s">
        <v>62</v>
      </c>
      <c r="C50" s="305" t="s">
        <v>389</v>
      </c>
      <c r="D50" s="334" t="str">
        <f>'Procurement - Data Sheet '!F34</f>
        <v>N/A</v>
      </c>
      <c r="E50" s="335" t="s">
        <v>62</v>
      </c>
    </row>
    <row r="51" spans="2:5" ht="31.2" x14ac:dyDescent="0.3">
      <c r="B51" s="110" t="s">
        <v>62</v>
      </c>
      <c r="C51" s="314" t="s">
        <v>268</v>
      </c>
      <c r="D51" s="334" t="str">
        <f>'Procurement - Data Sheet '!F35</f>
        <v>N/A</v>
      </c>
      <c r="E51" s="335" t="s">
        <v>62</v>
      </c>
    </row>
    <row r="52" spans="2:5" ht="15.6" x14ac:dyDescent="0.3">
      <c r="B52" s="110" t="s">
        <v>62</v>
      </c>
      <c r="C52" s="314" t="s">
        <v>520</v>
      </c>
      <c r="D52" s="334" t="str">
        <f>'Procurement - Data Sheet '!F36</f>
        <v>N/A</v>
      </c>
      <c r="E52" s="335" t="s">
        <v>62</v>
      </c>
    </row>
    <row r="53" spans="2:5" ht="15.6" x14ac:dyDescent="0.3">
      <c r="B53" s="110" t="s">
        <v>62</v>
      </c>
      <c r="C53" s="314" t="s">
        <v>357</v>
      </c>
      <c r="D53" s="334" t="str">
        <f>'Procurement - Data Sheet '!F38</f>
        <v>N/A</v>
      </c>
      <c r="E53" s="335" t="s">
        <v>62</v>
      </c>
    </row>
    <row r="54" spans="2:5" ht="15.6" x14ac:dyDescent="0.3">
      <c r="B54" s="110" t="s">
        <v>62</v>
      </c>
      <c r="C54" s="314" t="s">
        <v>269</v>
      </c>
      <c r="D54" s="334" t="str">
        <f>'Procurement - Data Sheet '!F39</f>
        <v>N/A</v>
      </c>
      <c r="E54" s="335" t="s">
        <v>62</v>
      </c>
    </row>
    <row r="55" spans="2:5" ht="15.6" x14ac:dyDescent="0.3">
      <c r="B55" s="110" t="s">
        <v>62</v>
      </c>
      <c r="C55" s="314" t="s">
        <v>393</v>
      </c>
      <c r="D55" s="334" t="str">
        <f>'Procurement - Data Sheet '!F40</f>
        <v>N/A</v>
      </c>
      <c r="E55" s="335" t="s">
        <v>62</v>
      </c>
    </row>
    <row r="56" spans="2:5" ht="15.6" x14ac:dyDescent="0.3">
      <c r="B56" s="110" t="s">
        <v>62</v>
      </c>
      <c r="C56" s="314" t="s">
        <v>271</v>
      </c>
      <c r="D56" s="334" t="str">
        <f>'Procurement - Data Sheet '!F42</f>
        <v>N/A</v>
      </c>
      <c r="E56" s="335" t="s">
        <v>62</v>
      </c>
    </row>
    <row r="57" spans="2:5" ht="15.6" x14ac:dyDescent="0.3">
      <c r="B57" s="110" t="s">
        <v>62</v>
      </c>
      <c r="C57" s="314" t="s">
        <v>2</v>
      </c>
      <c r="D57" s="334" t="str">
        <f>'Procurement - Data Sheet '!F43</f>
        <v>N/A</v>
      </c>
      <c r="E57" s="335" t="s">
        <v>62</v>
      </c>
    </row>
    <row r="58" spans="2:5" ht="15.6" x14ac:dyDescent="0.3">
      <c r="B58" s="110" t="s">
        <v>62</v>
      </c>
      <c r="C58" s="314" t="s">
        <v>303</v>
      </c>
      <c r="D58" s="334" t="str">
        <f>'Procurement - Data Sheet '!F44</f>
        <v>N/A</v>
      </c>
      <c r="E58" s="335" t="s">
        <v>62</v>
      </c>
    </row>
    <row r="59" spans="2:5" ht="15.6" x14ac:dyDescent="0.3">
      <c r="B59" s="110" t="s">
        <v>62</v>
      </c>
      <c r="C59" s="314" t="s">
        <v>331</v>
      </c>
      <c r="D59" s="334" t="str">
        <f>'Procurement - Data Sheet '!F45</f>
        <v>N/A</v>
      </c>
      <c r="E59" s="335" t="s">
        <v>62</v>
      </c>
    </row>
    <row r="60" spans="2:5" ht="15.6" x14ac:dyDescent="0.3">
      <c r="B60" s="110" t="s">
        <v>62</v>
      </c>
      <c r="C60" s="314" t="s">
        <v>522</v>
      </c>
      <c r="D60" s="334" t="str">
        <f>'Procurement - Data Sheet '!F46</f>
        <v>N/A</v>
      </c>
      <c r="E60" s="335" t="s">
        <v>62</v>
      </c>
    </row>
    <row r="61" spans="2:5" ht="15.6" x14ac:dyDescent="0.3">
      <c r="B61" s="110" t="s">
        <v>62</v>
      </c>
      <c r="C61" s="314" t="s">
        <v>272</v>
      </c>
      <c r="D61" s="334" t="str">
        <f>'Procurement - Data Sheet '!F47</f>
        <v>N/A</v>
      </c>
      <c r="E61" s="335" t="s">
        <v>62</v>
      </c>
    </row>
    <row r="62" spans="2:5" ht="15.6" x14ac:dyDescent="0.3">
      <c r="B62" s="110" t="s">
        <v>62</v>
      </c>
      <c r="C62" s="314" t="s">
        <v>523</v>
      </c>
      <c r="D62" s="334" t="str">
        <f>'Procurement - Data Sheet '!F48</f>
        <v>N/A</v>
      </c>
      <c r="E62" s="335" t="s">
        <v>62</v>
      </c>
    </row>
    <row r="63" spans="2:5" ht="15.6" x14ac:dyDescent="0.3">
      <c r="B63" s="110" t="s">
        <v>62</v>
      </c>
      <c r="C63" s="314" t="s">
        <v>524</v>
      </c>
      <c r="D63" s="334" t="str">
        <f>'Procurement - Data Sheet '!F49</f>
        <v>N/A</v>
      </c>
      <c r="E63" s="335" t="s">
        <v>62</v>
      </c>
    </row>
    <row r="64" spans="2:5" ht="15.6" x14ac:dyDescent="0.3">
      <c r="B64" s="110" t="s">
        <v>62</v>
      </c>
      <c r="C64" s="314" t="s">
        <v>3</v>
      </c>
      <c r="D64" s="334" t="str">
        <f>'Procurement - Data Sheet '!F50</f>
        <v>N/A</v>
      </c>
      <c r="E64" s="335" t="s">
        <v>62</v>
      </c>
    </row>
    <row r="65" spans="2:5" ht="15.6" x14ac:dyDescent="0.3">
      <c r="B65" s="110" t="s">
        <v>62</v>
      </c>
      <c r="C65" s="314" t="s">
        <v>525</v>
      </c>
      <c r="D65" s="334" t="str">
        <f>'Procurement - Data Sheet '!F51</f>
        <v>N/A</v>
      </c>
      <c r="E65" s="335" t="s">
        <v>62</v>
      </c>
    </row>
    <row r="66" spans="2:5" ht="15.6" x14ac:dyDescent="0.3">
      <c r="B66" s="110" t="s">
        <v>62</v>
      </c>
      <c r="C66" s="314" t="s">
        <v>273</v>
      </c>
      <c r="D66" s="334" t="str">
        <f>'Procurement - Data Sheet '!F52</f>
        <v>N/A</v>
      </c>
      <c r="E66" s="335" t="s">
        <v>62</v>
      </c>
    </row>
    <row r="67" spans="2:5" ht="15.6" x14ac:dyDescent="0.3">
      <c r="B67" s="110" t="s">
        <v>62</v>
      </c>
      <c r="C67" s="314" t="s">
        <v>526</v>
      </c>
      <c r="D67" s="334" t="str">
        <f>'Procurement - Data Sheet '!F53</f>
        <v>N/A</v>
      </c>
      <c r="E67" s="335" t="s">
        <v>62</v>
      </c>
    </row>
    <row r="68" spans="2:5" ht="15.6" x14ac:dyDescent="0.3">
      <c r="B68" s="110" t="s">
        <v>62</v>
      </c>
      <c r="C68" s="314" t="s">
        <v>274</v>
      </c>
      <c r="D68" s="334" t="str">
        <f>'Procurement - Data Sheet '!F54</f>
        <v>N/A</v>
      </c>
      <c r="E68" s="335" t="s">
        <v>62</v>
      </c>
    </row>
    <row r="69" spans="2:5" ht="15.6" x14ac:dyDescent="0.3">
      <c r="B69" s="110" t="s">
        <v>62</v>
      </c>
      <c r="C69" s="314" t="s">
        <v>275</v>
      </c>
      <c r="D69" s="334" t="str">
        <f>'Procurement - Data Sheet '!F55</f>
        <v>N/A</v>
      </c>
      <c r="E69" s="335" t="s">
        <v>62</v>
      </c>
    </row>
    <row r="70" spans="2:5" ht="15.6" x14ac:dyDescent="0.3">
      <c r="B70" s="110" t="s">
        <v>62</v>
      </c>
      <c r="C70" s="314" t="s">
        <v>4</v>
      </c>
      <c r="D70" s="334" t="str">
        <f>'Procurement - Data Sheet '!F56</f>
        <v>N/A</v>
      </c>
      <c r="E70" s="335" t="s">
        <v>62</v>
      </c>
    </row>
    <row r="71" spans="2:5" ht="15.6" x14ac:dyDescent="0.3">
      <c r="B71" s="110" t="s">
        <v>62</v>
      </c>
      <c r="C71" s="314" t="s">
        <v>5</v>
      </c>
      <c r="D71" s="334" t="str">
        <f>'Procurement - Data Sheet '!F58</f>
        <v>N/A</v>
      </c>
      <c r="E71" s="335" t="s">
        <v>62</v>
      </c>
    </row>
    <row r="72" spans="2:5" ht="15.6" x14ac:dyDescent="0.3">
      <c r="B72" s="110" t="s">
        <v>62</v>
      </c>
      <c r="C72" s="314" t="s">
        <v>276</v>
      </c>
      <c r="D72" s="334" t="str">
        <f>'Procurement - Data Sheet '!F59</f>
        <v>N/A</v>
      </c>
      <c r="E72" s="335" t="s">
        <v>62</v>
      </c>
    </row>
    <row r="73" spans="2:5" ht="15.6" x14ac:dyDescent="0.3">
      <c r="B73" s="110" t="s">
        <v>62</v>
      </c>
      <c r="C73" s="314" t="s">
        <v>6</v>
      </c>
      <c r="D73" s="334" t="str">
        <f>'Procurement - Data Sheet '!F60</f>
        <v>N/A</v>
      </c>
      <c r="E73" s="335" t="s">
        <v>62</v>
      </c>
    </row>
    <row r="74" spans="2:5" ht="15.6" x14ac:dyDescent="0.3">
      <c r="B74" s="110" t="s">
        <v>62</v>
      </c>
      <c r="C74" s="314" t="s">
        <v>7</v>
      </c>
      <c r="D74" s="334" t="str">
        <f>'Procurement - Data Sheet '!F62</f>
        <v>N/A</v>
      </c>
      <c r="E74" s="335" t="s">
        <v>62</v>
      </c>
    </row>
    <row r="75" spans="2:5" ht="15.6" x14ac:dyDescent="0.3">
      <c r="B75" s="110" t="s">
        <v>62</v>
      </c>
      <c r="C75" s="314" t="s">
        <v>528</v>
      </c>
      <c r="D75" s="334" t="str">
        <f>'Procurement - Data Sheet '!F63</f>
        <v>N/A</v>
      </c>
      <c r="E75" s="335" t="s">
        <v>62</v>
      </c>
    </row>
    <row r="76" spans="2:5" ht="15.6" x14ac:dyDescent="0.3">
      <c r="B76" s="110" t="s">
        <v>62</v>
      </c>
      <c r="C76" s="314" t="s">
        <v>8</v>
      </c>
      <c r="D76" s="334" t="str">
        <f>'Procurement - Data Sheet '!F64</f>
        <v>N/A</v>
      </c>
      <c r="E76" s="335" t="s">
        <v>62</v>
      </c>
    </row>
    <row r="77" spans="2:5" ht="15.6" x14ac:dyDescent="0.3">
      <c r="B77" s="110" t="s">
        <v>62</v>
      </c>
      <c r="C77" s="314" t="s">
        <v>541</v>
      </c>
      <c r="D77" s="334" t="str">
        <f>'Procurement - Data Sheet '!F66</f>
        <v>N/A</v>
      </c>
      <c r="E77" s="335" t="s">
        <v>62</v>
      </c>
    </row>
    <row r="78" spans="2:5" ht="15.6" x14ac:dyDescent="0.3">
      <c r="B78" s="110" t="s">
        <v>62</v>
      </c>
      <c r="C78" s="314" t="s">
        <v>282</v>
      </c>
      <c r="D78" s="334" t="str">
        <f>'Procurement - Data Sheet '!F67</f>
        <v>N/A</v>
      </c>
      <c r="E78" s="335" t="s">
        <v>62</v>
      </c>
    </row>
    <row r="79" spans="2:5" ht="15.6" x14ac:dyDescent="0.3">
      <c r="B79" s="110" t="s">
        <v>62</v>
      </c>
      <c r="C79" s="314" t="s">
        <v>530</v>
      </c>
      <c r="D79" s="334" t="str">
        <f>'Procurement - Data Sheet '!F68</f>
        <v>N/A</v>
      </c>
      <c r="E79" s="335" t="s">
        <v>62</v>
      </c>
    </row>
    <row r="80" spans="2:5" ht="15.6" x14ac:dyDescent="0.3">
      <c r="B80" s="110" t="s">
        <v>62</v>
      </c>
      <c r="C80" s="314" t="s">
        <v>283</v>
      </c>
      <c r="D80" s="334" t="str">
        <f>'Procurement - Data Sheet '!F69</f>
        <v>N/A</v>
      </c>
      <c r="E80" s="335" t="s">
        <v>62</v>
      </c>
    </row>
    <row r="81" spans="2:5" ht="15.6" x14ac:dyDescent="0.3">
      <c r="B81" s="110" t="s">
        <v>62</v>
      </c>
      <c r="C81" s="314" t="s">
        <v>531</v>
      </c>
      <c r="D81" s="334" t="str">
        <f>'Procurement - Data Sheet '!F72</f>
        <v>N/A</v>
      </c>
      <c r="E81" s="335" t="s">
        <v>62</v>
      </c>
    </row>
    <row r="82" spans="2:5" ht="15.6" x14ac:dyDescent="0.3">
      <c r="B82" s="110" t="s">
        <v>62</v>
      </c>
      <c r="C82" s="314" t="s">
        <v>532</v>
      </c>
      <c r="D82" s="334" t="str">
        <f>'Procurement - Data Sheet '!F73</f>
        <v>N/A</v>
      </c>
      <c r="E82" s="335" t="s">
        <v>62</v>
      </c>
    </row>
    <row r="83" spans="2:5" ht="15.6" x14ac:dyDescent="0.3">
      <c r="B83" s="110" t="s">
        <v>62</v>
      </c>
      <c r="C83" s="314" t="s">
        <v>284</v>
      </c>
      <c r="D83" s="334" t="str">
        <f>'Procurement - Data Sheet '!F75</f>
        <v>N/A</v>
      </c>
      <c r="E83" s="335" t="s">
        <v>62</v>
      </c>
    </row>
    <row r="84" spans="2:5" ht="15.6" x14ac:dyDescent="0.3">
      <c r="B84" s="110" t="s">
        <v>62</v>
      </c>
      <c r="C84" s="314" t="s">
        <v>10</v>
      </c>
      <c r="D84" s="334" t="str">
        <f>'Procurement - Data Sheet '!F76</f>
        <v>N/A</v>
      </c>
      <c r="E84" s="335" t="s">
        <v>62</v>
      </c>
    </row>
    <row r="85" spans="2:5" ht="15.6" x14ac:dyDescent="0.3">
      <c r="B85" s="110" t="s">
        <v>62</v>
      </c>
      <c r="C85" s="314" t="s">
        <v>534</v>
      </c>
      <c r="D85" s="334" t="str">
        <f>'Procurement - Data Sheet '!F78</f>
        <v>N/A</v>
      </c>
      <c r="E85" s="335" t="s">
        <v>62</v>
      </c>
    </row>
    <row r="86" spans="2:5" ht="15.6" x14ac:dyDescent="0.3">
      <c r="B86" s="110" t="s">
        <v>62</v>
      </c>
      <c r="C86" s="314" t="s">
        <v>334</v>
      </c>
      <c r="D86" s="334" t="str">
        <f>'Procurement - Data Sheet '!F79</f>
        <v>N/A</v>
      </c>
      <c r="E86" s="335" t="s">
        <v>62</v>
      </c>
    </row>
    <row r="87" spans="2:5" ht="15.6" x14ac:dyDescent="0.3">
      <c r="B87" s="110" t="s">
        <v>62</v>
      </c>
      <c r="C87" s="314" t="s">
        <v>12</v>
      </c>
      <c r="D87" s="334" t="str">
        <f>'Procurement - Data Sheet '!F80</f>
        <v>N/A</v>
      </c>
      <c r="E87" s="335" t="s">
        <v>62</v>
      </c>
    </row>
    <row r="88" spans="2:5" ht="15.6" x14ac:dyDescent="0.3">
      <c r="B88" s="110" t="s">
        <v>62</v>
      </c>
      <c r="C88" s="314" t="s">
        <v>13</v>
      </c>
      <c r="D88" s="334" t="str">
        <f>'Procurement - Data Sheet '!F81</f>
        <v>N/A</v>
      </c>
      <c r="E88" s="335" t="s">
        <v>62</v>
      </c>
    </row>
    <row r="89" spans="2:5" ht="15.6" x14ac:dyDescent="0.3">
      <c r="B89" s="110" t="s">
        <v>62</v>
      </c>
      <c r="C89" s="314" t="s">
        <v>14</v>
      </c>
      <c r="D89" s="334" t="str">
        <f>'Procurement - Data Sheet '!F82</f>
        <v>N/A</v>
      </c>
      <c r="E89" s="335" t="s">
        <v>62</v>
      </c>
    </row>
    <row r="90" spans="2:5" ht="15.6" x14ac:dyDescent="0.3">
      <c r="B90" s="110" t="s">
        <v>62</v>
      </c>
      <c r="C90" s="314" t="s">
        <v>15</v>
      </c>
      <c r="D90" s="334" t="str">
        <f>'Procurement - Data Sheet '!F83</f>
        <v>N/A</v>
      </c>
      <c r="E90" s="335" t="s">
        <v>62</v>
      </c>
    </row>
    <row r="91" spans="2:5" ht="15.6" x14ac:dyDescent="0.3">
      <c r="B91" s="110" t="s">
        <v>62</v>
      </c>
      <c r="C91" s="314" t="s">
        <v>285</v>
      </c>
      <c r="D91" s="334" t="str">
        <f>'Procurement - Data Sheet '!F84</f>
        <v>N/A</v>
      </c>
      <c r="E91" s="335" t="s">
        <v>62</v>
      </c>
    </row>
    <row r="92" spans="2:5" ht="15.6" x14ac:dyDescent="0.3">
      <c r="B92" s="110" t="s">
        <v>62</v>
      </c>
      <c r="C92" s="314" t="s">
        <v>286</v>
      </c>
      <c r="D92" s="334" t="str">
        <f>'Procurement - Data Sheet '!F86</f>
        <v>N/A</v>
      </c>
      <c r="E92" s="335" t="s">
        <v>62</v>
      </c>
    </row>
    <row r="93" spans="2:5" ht="15.6" x14ac:dyDescent="0.3">
      <c r="B93" s="110" t="s">
        <v>62</v>
      </c>
      <c r="C93" s="314" t="s">
        <v>17</v>
      </c>
      <c r="D93" s="334" t="str">
        <f>'Procurement - Data Sheet '!F87</f>
        <v>N/A</v>
      </c>
      <c r="E93" s="335" t="s">
        <v>62</v>
      </c>
    </row>
    <row r="94" spans="2:5" ht="15.6" x14ac:dyDescent="0.3">
      <c r="B94" s="110" t="s">
        <v>62</v>
      </c>
      <c r="C94" s="314" t="s">
        <v>287</v>
      </c>
      <c r="D94" s="334" t="str">
        <f>'Procurement - Data Sheet '!F88</f>
        <v>N/A</v>
      </c>
      <c r="E94" s="335" t="s">
        <v>62</v>
      </c>
    </row>
    <row r="95" spans="2:5" ht="15.6" x14ac:dyDescent="0.3">
      <c r="B95" s="110" t="s">
        <v>62</v>
      </c>
      <c r="C95" s="314" t="s">
        <v>288</v>
      </c>
      <c r="D95" s="334" t="str">
        <f>'Procurement - Data Sheet '!F89</f>
        <v>N/A</v>
      </c>
      <c r="E95" s="335" t="s">
        <v>62</v>
      </c>
    </row>
    <row r="96" spans="2:5" ht="15.6" x14ac:dyDescent="0.3">
      <c r="B96" s="110" t="s">
        <v>62</v>
      </c>
      <c r="C96" s="314" t="s">
        <v>18</v>
      </c>
      <c r="D96" s="334" t="str">
        <f>'Procurement - Data Sheet '!F90</f>
        <v>N/A</v>
      </c>
      <c r="E96" s="335" t="s">
        <v>62</v>
      </c>
    </row>
    <row r="97" spans="2:5" ht="15.6" x14ac:dyDescent="0.3">
      <c r="B97" s="110" t="s">
        <v>62</v>
      </c>
      <c r="C97" s="314" t="s">
        <v>19</v>
      </c>
      <c r="D97" s="334" t="str">
        <f>'Procurement - Data Sheet '!F91</f>
        <v>N/A</v>
      </c>
      <c r="E97" s="335" t="s">
        <v>62</v>
      </c>
    </row>
    <row r="98" spans="2:5" ht="15.6" x14ac:dyDescent="0.3">
      <c r="B98" s="110" t="s">
        <v>62</v>
      </c>
      <c r="C98" s="314" t="s">
        <v>20</v>
      </c>
      <c r="D98" s="334" t="str">
        <f>'Procurement - Data Sheet '!F92</f>
        <v>N/A</v>
      </c>
      <c r="E98" s="335" t="s">
        <v>62</v>
      </c>
    </row>
    <row r="99" spans="2:5" ht="15.6" x14ac:dyDescent="0.3">
      <c r="B99" s="110" t="s">
        <v>62</v>
      </c>
      <c r="C99" s="314" t="s">
        <v>336</v>
      </c>
      <c r="D99" s="334" t="str">
        <f>'Procurement - Data Sheet '!F93</f>
        <v>N/A</v>
      </c>
      <c r="E99" s="335" t="s">
        <v>62</v>
      </c>
    </row>
    <row r="100" spans="2:5" ht="15.6" x14ac:dyDescent="0.3">
      <c r="B100" s="110" t="s">
        <v>62</v>
      </c>
      <c r="C100" s="314" t="s">
        <v>21</v>
      </c>
      <c r="D100" s="334" t="str">
        <f>'Procurement - Data Sheet '!F94</f>
        <v>N/A</v>
      </c>
      <c r="E100" s="335" t="s">
        <v>62</v>
      </c>
    </row>
    <row r="101" spans="2:5" ht="15.6" x14ac:dyDescent="0.3">
      <c r="B101" s="110" t="s">
        <v>62</v>
      </c>
      <c r="C101" s="314" t="s">
        <v>535</v>
      </c>
      <c r="D101" s="334" t="str">
        <f>'Procurement - Data Sheet '!F95</f>
        <v>N/A</v>
      </c>
      <c r="E101" s="335" t="s">
        <v>62</v>
      </c>
    </row>
    <row r="102" spans="2:5" ht="15.6" x14ac:dyDescent="0.3">
      <c r="B102" s="110" t="s">
        <v>62</v>
      </c>
      <c r="C102" s="314" t="s">
        <v>22</v>
      </c>
      <c r="D102" s="334" t="str">
        <f>'Procurement - Data Sheet '!F96</f>
        <v>N/A</v>
      </c>
      <c r="E102" s="335" t="s">
        <v>62</v>
      </c>
    </row>
    <row r="103" spans="2:5" ht="15.6" x14ac:dyDescent="0.3">
      <c r="B103" s="110" t="s">
        <v>62</v>
      </c>
      <c r="C103" s="314" t="s">
        <v>300</v>
      </c>
      <c r="D103" s="334" t="str">
        <f>'Procurement - Data Sheet '!F97</f>
        <v>N/A</v>
      </c>
      <c r="E103" s="335" t="s">
        <v>62</v>
      </c>
    </row>
    <row r="104" spans="2:5" ht="15.6" x14ac:dyDescent="0.3">
      <c r="B104" s="110" t="s">
        <v>62</v>
      </c>
      <c r="C104" s="314" t="s">
        <v>536</v>
      </c>
      <c r="D104" s="334" t="str">
        <f>'Procurement - Data Sheet '!F98</f>
        <v>N/A</v>
      </c>
      <c r="E104" s="335" t="s">
        <v>62</v>
      </c>
    </row>
    <row r="105" spans="2:5" ht="15.6" x14ac:dyDescent="0.3">
      <c r="B105" s="110" t="s">
        <v>62</v>
      </c>
      <c r="C105" s="314" t="s">
        <v>314</v>
      </c>
      <c r="D105" s="334" t="str">
        <f>'Procurement - Data Sheet '!F100</f>
        <v>N/A</v>
      </c>
      <c r="E105" s="335" t="s">
        <v>62</v>
      </c>
    </row>
    <row r="106" spans="2:5" ht="15.6" x14ac:dyDescent="0.3">
      <c r="B106" s="110" t="s">
        <v>62</v>
      </c>
      <c r="C106" s="314" t="s">
        <v>289</v>
      </c>
      <c r="D106" s="334" t="str">
        <f>'Procurement - Data Sheet '!F101</f>
        <v>N/A</v>
      </c>
      <c r="E106" s="335" t="s">
        <v>62</v>
      </c>
    </row>
    <row r="107" spans="2:5" ht="15.6" x14ac:dyDescent="0.3">
      <c r="B107" s="110" t="s">
        <v>62</v>
      </c>
      <c r="C107" s="314" t="s">
        <v>415</v>
      </c>
      <c r="D107" s="334" t="str">
        <f>'Procurement - Data Sheet '!F102</f>
        <v>N/A</v>
      </c>
      <c r="E107" s="335" t="s">
        <v>62</v>
      </c>
    </row>
    <row r="108" spans="2:5" ht="15.6" x14ac:dyDescent="0.3">
      <c r="B108" s="110" t="s">
        <v>62</v>
      </c>
      <c r="C108" s="314" t="s">
        <v>23</v>
      </c>
      <c r="D108" s="334" t="str">
        <f>'Procurement - Data Sheet '!F103</f>
        <v>N/A</v>
      </c>
      <c r="E108" s="335" t="s">
        <v>62</v>
      </c>
    </row>
    <row r="109" spans="2:5" ht="15.6" x14ac:dyDescent="0.3">
      <c r="B109" s="110" t="s">
        <v>62</v>
      </c>
      <c r="C109" s="314" t="s">
        <v>538</v>
      </c>
      <c r="D109" s="334" t="str">
        <f>'Procurement - Data Sheet '!F104</f>
        <v>N/A</v>
      </c>
      <c r="E109" s="335" t="s">
        <v>62</v>
      </c>
    </row>
    <row r="110" spans="2:5" ht="15.6" x14ac:dyDescent="0.3">
      <c r="B110" s="110" t="s">
        <v>62</v>
      </c>
      <c r="C110" s="314" t="s">
        <v>290</v>
      </c>
      <c r="D110" s="334" t="str">
        <f>'Procurement - Data Sheet '!F105</f>
        <v>N/A</v>
      </c>
      <c r="E110" s="335" t="s">
        <v>62</v>
      </c>
    </row>
    <row r="111" spans="2:5" ht="15.6" x14ac:dyDescent="0.3">
      <c r="B111" s="110" t="s">
        <v>62</v>
      </c>
      <c r="C111" s="314" t="s">
        <v>416</v>
      </c>
      <c r="D111" s="334" t="str">
        <f>'Procurement - Data Sheet '!F106</f>
        <v>N/A</v>
      </c>
      <c r="E111" s="335" t="s">
        <v>62</v>
      </c>
    </row>
    <row r="112" spans="2:5" ht="15.6" x14ac:dyDescent="0.3">
      <c r="B112" s="110" t="s">
        <v>62</v>
      </c>
      <c r="C112" s="314" t="s">
        <v>291</v>
      </c>
      <c r="D112" s="334" t="str">
        <f>'Procurement - Data Sheet '!F107</f>
        <v>N/A</v>
      </c>
      <c r="E112" s="335" t="s">
        <v>62</v>
      </c>
    </row>
    <row r="113" spans="2:5" ht="15.6" x14ac:dyDescent="0.3">
      <c r="B113" s="110" t="s">
        <v>62</v>
      </c>
      <c r="C113" s="314" t="s">
        <v>24</v>
      </c>
      <c r="D113" s="334" t="str">
        <f>'Procurement - Data Sheet '!F108</f>
        <v>N/A</v>
      </c>
      <c r="E113" s="335" t="s">
        <v>62</v>
      </c>
    </row>
    <row r="114" spans="2:5" ht="15.6" x14ac:dyDescent="0.3">
      <c r="B114" s="110" t="s">
        <v>62</v>
      </c>
      <c r="C114" s="314" t="s">
        <v>539</v>
      </c>
      <c r="D114" s="334" t="str">
        <f>'Procurement - Data Sheet '!F109</f>
        <v>N/A</v>
      </c>
      <c r="E114" s="335" t="s">
        <v>62</v>
      </c>
    </row>
    <row r="115" spans="2:5" ht="15.6" x14ac:dyDescent="0.3">
      <c r="B115" s="110" t="s">
        <v>62</v>
      </c>
      <c r="C115" s="314" t="s">
        <v>386</v>
      </c>
      <c r="D115" s="334" t="str">
        <f>'Procurement - Data Sheet '!F110</f>
        <v>N/A</v>
      </c>
      <c r="E115" s="335" t="s">
        <v>62</v>
      </c>
    </row>
    <row r="116" spans="2:5" ht="15.6" x14ac:dyDescent="0.3">
      <c r="B116" s="110" t="s">
        <v>62</v>
      </c>
      <c r="C116" s="314" t="s">
        <v>25</v>
      </c>
      <c r="D116" s="334" t="str">
        <f>'Procurement - Data Sheet '!F111</f>
        <v>N/A</v>
      </c>
      <c r="E116" s="335" t="s">
        <v>62</v>
      </c>
    </row>
    <row r="117" spans="2:5" ht="15.6" x14ac:dyDescent="0.3">
      <c r="B117" s="110" t="s">
        <v>62</v>
      </c>
      <c r="C117" s="314" t="s">
        <v>27</v>
      </c>
      <c r="D117" s="334" t="str">
        <f>'Procurement - Data Sheet '!F113</f>
        <v>N/A</v>
      </c>
      <c r="E117" s="335" t="s">
        <v>62</v>
      </c>
    </row>
    <row r="118" spans="2:5" ht="15.6" x14ac:dyDescent="0.3">
      <c r="B118" s="110" t="s">
        <v>62</v>
      </c>
      <c r="C118" s="314" t="s">
        <v>540</v>
      </c>
      <c r="D118" s="334" t="str">
        <f>'Procurement - Data Sheet '!F114</f>
        <v>N/A</v>
      </c>
      <c r="E118" s="335" t="s">
        <v>62</v>
      </c>
    </row>
    <row r="119" spans="2:5" ht="15.6" x14ac:dyDescent="0.3">
      <c r="B119" s="110" t="s">
        <v>62</v>
      </c>
      <c r="C119" s="314" t="s">
        <v>28</v>
      </c>
      <c r="D119" s="334" t="str">
        <f>'Procurement - Data Sheet '!F115</f>
        <v>N/A</v>
      </c>
      <c r="E119" s="335" t="s">
        <v>62</v>
      </c>
    </row>
    <row r="120" spans="2:5" ht="15.6" x14ac:dyDescent="0.3">
      <c r="B120" s="110" t="s">
        <v>62</v>
      </c>
      <c r="C120" s="314" t="s">
        <v>29</v>
      </c>
      <c r="D120" s="334" t="str">
        <f>'Procurement - Data Sheet '!F116</f>
        <v>N/A</v>
      </c>
      <c r="E120" s="335" t="s">
        <v>62</v>
      </c>
    </row>
    <row r="121" spans="2:5" ht="15.6" x14ac:dyDescent="0.3">
      <c r="B121" s="110" t="s">
        <v>62</v>
      </c>
      <c r="C121" s="314" t="s">
        <v>30</v>
      </c>
      <c r="D121" s="334" t="str">
        <f>'Procurement - Data Sheet '!F117</f>
        <v>N/A</v>
      </c>
      <c r="E121" s="335" t="s">
        <v>62</v>
      </c>
    </row>
    <row r="122" spans="2:5" ht="15.6" x14ac:dyDescent="0.3">
      <c r="B122" s="110" t="s">
        <v>62</v>
      </c>
      <c r="C122" s="314" t="s">
        <v>32</v>
      </c>
      <c r="D122" s="334" t="str">
        <f>'Procurement - Data Sheet '!F119</f>
        <v>N/A</v>
      </c>
      <c r="E122" s="335" t="s">
        <v>62</v>
      </c>
    </row>
    <row r="123" spans="2:5" ht="15.6" x14ac:dyDescent="0.3">
      <c r="B123" s="110" t="s">
        <v>62</v>
      </c>
      <c r="C123" s="314" t="s">
        <v>33</v>
      </c>
      <c r="D123" s="334" t="str">
        <f>'Procurement - Data Sheet '!F120</f>
        <v>N/A</v>
      </c>
      <c r="E123" s="335" t="s">
        <v>62</v>
      </c>
    </row>
    <row r="124" spans="2:5" ht="15.6" x14ac:dyDescent="0.3">
      <c r="B124" s="110" t="s">
        <v>62</v>
      </c>
      <c r="C124" s="314" t="s">
        <v>292</v>
      </c>
      <c r="D124" s="334" t="str">
        <f>'Procurement - Data Sheet '!F121</f>
        <v>N/A</v>
      </c>
      <c r="E124" s="335" t="s">
        <v>62</v>
      </c>
    </row>
    <row r="125" spans="2:5" ht="15.6" x14ac:dyDescent="0.3">
      <c r="B125" s="110" t="s">
        <v>62</v>
      </c>
      <c r="C125" s="314" t="s">
        <v>34</v>
      </c>
      <c r="D125" s="334" t="str">
        <f>'Procurement - Data Sheet '!F122</f>
        <v>N/A</v>
      </c>
      <c r="E125" s="335" t="s">
        <v>62</v>
      </c>
    </row>
    <row r="126" spans="2:5" ht="15.6" x14ac:dyDescent="0.3">
      <c r="B126" s="110" t="s">
        <v>62</v>
      </c>
      <c r="C126" s="314" t="s">
        <v>35</v>
      </c>
      <c r="D126" s="334" t="str">
        <f>'Procurement - Data Sheet '!F123</f>
        <v>N/A</v>
      </c>
      <c r="E126" s="335" t="s">
        <v>62</v>
      </c>
    </row>
    <row r="127" spans="2:5" ht="18" x14ac:dyDescent="0.3">
      <c r="B127" s="331" t="s">
        <v>392</v>
      </c>
      <c r="C127" s="377"/>
      <c r="D127" s="330">
        <f>AVERAGE(D3:D126)</f>
        <v>1.5</v>
      </c>
      <c r="E127" s="330">
        <f>AVERAGE(E3:E126)</f>
        <v>6.7500000000000027</v>
      </c>
    </row>
  </sheetData>
  <autoFilter ref="C2:E2" xr:uid="{89FC8FA9-C967-4D79-8096-8A12EE5DC40C}">
    <sortState xmlns:xlrd2="http://schemas.microsoft.com/office/spreadsheetml/2017/richdata2" ref="C3:E127">
      <sortCondition descending="1" ref="E2"/>
    </sortState>
  </autoFilter>
  <conditionalFormatting sqref="E3:E126">
    <cfRule type="cellIs" dxfId="12" priority="1" operator="equal">
      <formula>"N/A"</formula>
    </cfRule>
    <cfRule type="cellIs" dxfId="11" priority="2" operator="between">
      <formula>0</formula>
      <formula>1.99</formula>
    </cfRule>
    <cfRule type="cellIs" dxfId="10" priority="3" operator="between">
      <formula>2</formula>
      <formula>3.99</formula>
    </cfRule>
    <cfRule type="cellIs" dxfId="9" priority="4" operator="between">
      <formula>4</formula>
      <formula>5.99</formula>
    </cfRule>
    <cfRule type="cellIs" dxfId="8" priority="5" operator="between">
      <formula>6</formula>
      <formula>7.99</formula>
    </cfRule>
    <cfRule type="cellIs" dxfId="7" priority="6" operator="between">
      <formula>8</formula>
      <formula>9.99</formula>
    </cfRule>
    <cfRule type="cellIs" dxfId="6" priority="7" operator="equal">
      <formula>10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417C-6A76-4720-89D7-EB158F6817E3}">
  <dimension ref="A1:DV9"/>
  <sheetViews>
    <sheetView zoomScale="90" zoomScaleNormal="90" workbookViewId="0">
      <pane xSplit="2" ySplit="3" topLeftCell="C4" activePane="bottomRight" state="frozen"/>
      <selection activeCell="CY4" sqref="CY4:CY18"/>
      <selection pane="topRight" activeCell="CY4" sqref="CY4:CY18"/>
      <selection pane="bottomLeft" activeCell="CY4" sqref="CY4:CY18"/>
      <selection pane="bottomRight" activeCell="DT15" sqref="DT15"/>
    </sheetView>
  </sheetViews>
  <sheetFormatPr defaultRowHeight="14.4" x14ac:dyDescent="0.3"/>
  <cols>
    <col min="1" max="1" width="6" customWidth="1"/>
    <col min="2" max="2" width="56.44140625" customWidth="1"/>
    <col min="3" max="126" width="15.6640625" customWidth="1"/>
  </cols>
  <sheetData>
    <row r="1" spans="1:126" ht="15" thickBot="1" x14ac:dyDescent="0.35"/>
    <row r="2" spans="1:126" ht="63" thickBot="1" x14ac:dyDescent="0.35">
      <c r="A2" s="1" t="s">
        <v>0</v>
      </c>
      <c r="B2" s="12" t="s">
        <v>1</v>
      </c>
      <c r="C2" s="10" t="s">
        <v>324</v>
      </c>
      <c r="D2" s="2" t="s">
        <v>299</v>
      </c>
      <c r="E2" s="10" t="s">
        <v>515</v>
      </c>
      <c r="F2" s="10" t="s">
        <v>516</v>
      </c>
      <c r="G2" s="10" t="s">
        <v>337</v>
      </c>
      <c r="H2" s="10" t="s">
        <v>340</v>
      </c>
      <c r="I2" s="10" t="s">
        <v>343</v>
      </c>
      <c r="J2" s="10" t="s">
        <v>344</v>
      </c>
      <c r="K2" s="2" t="s">
        <v>46</v>
      </c>
      <c r="L2" s="2" t="s">
        <v>265</v>
      </c>
      <c r="M2" s="10" t="s">
        <v>325</v>
      </c>
      <c r="N2" s="10" t="s">
        <v>326</v>
      </c>
      <c r="O2" s="10" t="s">
        <v>297</v>
      </c>
      <c r="P2" s="2" t="s">
        <v>266</v>
      </c>
      <c r="Q2" s="10" t="s">
        <v>517</v>
      </c>
      <c r="R2" s="2" t="s">
        <v>311</v>
      </c>
      <c r="S2" s="10" t="s">
        <v>322</v>
      </c>
      <c r="T2" s="10" t="s">
        <v>316</v>
      </c>
      <c r="U2" s="10" t="s">
        <v>315</v>
      </c>
      <c r="V2" s="10" t="s">
        <v>518</v>
      </c>
      <c r="W2" s="10" t="s">
        <v>327</v>
      </c>
      <c r="X2" s="10" t="s">
        <v>321</v>
      </c>
      <c r="Y2" s="10" t="s">
        <v>328</v>
      </c>
      <c r="Z2" s="10" t="s">
        <v>318</v>
      </c>
      <c r="AA2" s="10" t="s">
        <v>302</v>
      </c>
      <c r="AB2" s="10" t="s">
        <v>329</v>
      </c>
      <c r="AC2" s="10" t="s">
        <v>519</v>
      </c>
      <c r="AD2" s="10" t="s">
        <v>298</v>
      </c>
      <c r="AE2" s="10" t="s">
        <v>330</v>
      </c>
      <c r="AF2" s="10" t="s">
        <v>310</v>
      </c>
      <c r="AG2" s="10" t="s">
        <v>389</v>
      </c>
      <c r="AH2" s="2" t="s">
        <v>268</v>
      </c>
      <c r="AI2" s="2" t="s">
        <v>520</v>
      </c>
      <c r="AJ2" s="2" t="s">
        <v>521</v>
      </c>
      <c r="AK2" s="2" t="s">
        <v>357</v>
      </c>
      <c r="AL2" s="2" t="s">
        <v>269</v>
      </c>
      <c r="AM2" s="2" t="s">
        <v>393</v>
      </c>
      <c r="AN2" s="2" t="s">
        <v>57</v>
      </c>
      <c r="AO2" s="2" t="s">
        <v>271</v>
      </c>
      <c r="AP2" s="2" t="s">
        <v>2</v>
      </c>
      <c r="AQ2" s="2" t="s">
        <v>303</v>
      </c>
      <c r="AR2" s="2" t="s">
        <v>331</v>
      </c>
      <c r="AS2" s="2" t="s">
        <v>522</v>
      </c>
      <c r="AT2" s="2" t="s">
        <v>272</v>
      </c>
      <c r="AU2" s="2" t="s">
        <v>523</v>
      </c>
      <c r="AV2" s="2" t="s">
        <v>524</v>
      </c>
      <c r="AW2" s="2" t="s">
        <v>3</v>
      </c>
      <c r="AX2" s="2" t="s">
        <v>525</v>
      </c>
      <c r="AY2" s="2" t="s">
        <v>273</v>
      </c>
      <c r="AZ2" s="2" t="s">
        <v>526</v>
      </c>
      <c r="BA2" s="2" t="s">
        <v>274</v>
      </c>
      <c r="BB2" s="2" t="s">
        <v>275</v>
      </c>
      <c r="BC2" s="2" t="s">
        <v>4</v>
      </c>
      <c r="BD2" s="2" t="s">
        <v>527</v>
      </c>
      <c r="BE2" s="2" t="s">
        <v>5</v>
      </c>
      <c r="BF2" s="2" t="s">
        <v>276</v>
      </c>
      <c r="BG2" s="2" t="s">
        <v>6</v>
      </c>
      <c r="BH2" s="2" t="s">
        <v>277</v>
      </c>
      <c r="BI2" s="2" t="s">
        <v>7</v>
      </c>
      <c r="BJ2" s="2" t="s">
        <v>528</v>
      </c>
      <c r="BK2" s="2" t="s">
        <v>8</v>
      </c>
      <c r="BL2" s="2" t="s">
        <v>278</v>
      </c>
      <c r="BM2" s="2" t="s">
        <v>541</v>
      </c>
      <c r="BN2" s="2" t="s">
        <v>282</v>
      </c>
      <c r="BO2" s="2" t="s">
        <v>530</v>
      </c>
      <c r="BP2" s="2" t="s">
        <v>283</v>
      </c>
      <c r="BQ2" s="2" t="s">
        <v>9</v>
      </c>
      <c r="BR2" s="2" t="s">
        <v>59</v>
      </c>
      <c r="BS2" s="2" t="s">
        <v>531</v>
      </c>
      <c r="BT2" s="2" t="s">
        <v>532</v>
      </c>
      <c r="BU2" s="2" t="s">
        <v>533</v>
      </c>
      <c r="BV2" s="2" t="s">
        <v>284</v>
      </c>
      <c r="BW2" s="2" t="s">
        <v>10</v>
      </c>
      <c r="BX2" s="2" t="s">
        <v>11</v>
      </c>
      <c r="BY2" s="2" t="s">
        <v>534</v>
      </c>
      <c r="BZ2" s="2" t="s">
        <v>334</v>
      </c>
      <c r="CA2" s="2" t="s">
        <v>12</v>
      </c>
      <c r="CB2" s="2" t="s">
        <v>13</v>
      </c>
      <c r="CC2" s="2" t="s">
        <v>14</v>
      </c>
      <c r="CD2" s="2" t="s">
        <v>15</v>
      </c>
      <c r="CE2" s="2" t="s">
        <v>285</v>
      </c>
      <c r="CF2" s="2" t="s">
        <v>16</v>
      </c>
      <c r="CG2" s="2" t="s">
        <v>286</v>
      </c>
      <c r="CH2" s="2" t="s">
        <v>17</v>
      </c>
      <c r="CI2" s="2" t="s">
        <v>287</v>
      </c>
      <c r="CJ2" s="2" t="s">
        <v>288</v>
      </c>
      <c r="CK2" s="2" t="s">
        <v>18</v>
      </c>
      <c r="CL2" s="2" t="s">
        <v>19</v>
      </c>
      <c r="CM2" s="2" t="s">
        <v>20</v>
      </c>
      <c r="CN2" s="2" t="s">
        <v>336</v>
      </c>
      <c r="CO2" s="2" t="s">
        <v>21</v>
      </c>
      <c r="CP2" s="2" t="s">
        <v>535</v>
      </c>
      <c r="CQ2" s="2" t="s">
        <v>22</v>
      </c>
      <c r="CR2" s="2" t="s">
        <v>300</v>
      </c>
      <c r="CS2" s="2" t="s">
        <v>536</v>
      </c>
      <c r="CT2" s="2" t="s">
        <v>537</v>
      </c>
      <c r="CU2" s="2" t="s">
        <v>314</v>
      </c>
      <c r="CV2" s="2" t="s">
        <v>289</v>
      </c>
      <c r="CW2" s="2" t="s">
        <v>415</v>
      </c>
      <c r="CX2" s="2" t="s">
        <v>23</v>
      </c>
      <c r="CY2" s="2" t="s">
        <v>538</v>
      </c>
      <c r="CZ2" s="2" t="s">
        <v>290</v>
      </c>
      <c r="DA2" s="2" t="s">
        <v>416</v>
      </c>
      <c r="DB2" s="2" t="s">
        <v>291</v>
      </c>
      <c r="DC2" s="2" t="s">
        <v>24</v>
      </c>
      <c r="DD2" s="2" t="s">
        <v>539</v>
      </c>
      <c r="DE2" s="2" t="s">
        <v>386</v>
      </c>
      <c r="DF2" s="2" t="s">
        <v>25</v>
      </c>
      <c r="DG2" s="2" t="s">
        <v>26</v>
      </c>
      <c r="DH2" s="2" t="s">
        <v>27</v>
      </c>
      <c r="DI2" s="2" t="s">
        <v>540</v>
      </c>
      <c r="DJ2" s="2" t="s">
        <v>28</v>
      </c>
      <c r="DK2" s="2" t="s">
        <v>29</v>
      </c>
      <c r="DL2" s="2" t="s">
        <v>30</v>
      </c>
      <c r="DM2" s="2" t="s">
        <v>31</v>
      </c>
      <c r="DN2" s="2" t="s">
        <v>32</v>
      </c>
      <c r="DO2" s="2" t="s">
        <v>33</v>
      </c>
      <c r="DP2" s="2" t="s">
        <v>292</v>
      </c>
      <c r="DQ2" s="2" t="s">
        <v>34</v>
      </c>
      <c r="DR2" s="2" t="s">
        <v>35</v>
      </c>
      <c r="DS2" s="2" t="s">
        <v>293</v>
      </c>
      <c r="DT2" s="2" t="s">
        <v>294</v>
      </c>
      <c r="DU2" s="2" t="s">
        <v>36</v>
      </c>
      <c r="DV2" s="2" t="s">
        <v>37</v>
      </c>
    </row>
    <row r="3" spans="1:126" ht="43.5" customHeight="1" thickBot="1" x14ac:dyDescent="0.35">
      <c r="A3" s="558" t="s">
        <v>264</v>
      </c>
      <c r="B3" s="559"/>
      <c r="C3" s="560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561"/>
      <c r="AH3" s="561"/>
      <c r="AI3" s="561"/>
      <c r="AJ3" s="561"/>
      <c r="AK3" s="561"/>
      <c r="AL3" s="561"/>
      <c r="AM3" s="561"/>
      <c r="AN3" s="561"/>
      <c r="AO3" s="561"/>
      <c r="AP3" s="561"/>
      <c r="AQ3" s="561"/>
      <c r="AR3" s="561"/>
      <c r="AS3" s="561"/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1"/>
      <c r="BK3" s="561"/>
      <c r="BL3" s="561"/>
      <c r="BM3" s="561"/>
      <c r="BN3" s="561"/>
      <c r="BO3" s="561"/>
      <c r="BP3" s="561"/>
      <c r="BQ3" s="561"/>
      <c r="BR3" s="561"/>
      <c r="BS3" s="561"/>
      <c r="BT3" s="561"/>
      <c r="BU3" s="561"/>
      <c r="BV3" s="561"/>
      <c r="BW3" s="561"/>
      <c r="BX3" s="561"/>
      <c r="BY3" s="561"/>
      <c r="BZ3" s="561"/>
      <c r="CA3" s="561"/>
      <c r="CB3" s="561"/>
      <c r="CC3" s="561"/>
      <c r="CD3" s="561"/>
      <c r="CE3" s="561"/>
      <c r="CF3" s="561"/>
      <c r="CG3" s="561"/>
      <c r="CH3" s="561"/>
      <c r="CI3" s="561"/>
      <c r="CJ3" s="561"/>
      <c r="CK3" s="561"/>
      <c r="CL3" s="561"/>
      <c r="CM3" s="561"/>
      <c r="CN3" s="561"/>
      <c r="CO3" s="561"/>
      <c r="CP3" s="561"/>
      <c r="CQ3" s="561"/>
      <c r="CR3" s="561"/>
      <c r="CS3" s="561"/>
      <c r="CT3" s="561"/>
      <c r="CU3" s="561"/>
      <c r="CV3" s="561"/>
      <c r="CW3" s="561"/>
      <c r="CX3" s="561"/>
      <c r="CY3" s="561"/>
      <c r="CZ3" s="561"/>
      <c r="DA3" s="561"/>
      <c r="DB3" s="561"/>
      <c r="DC3" s="561"/>
      <c r="DD3" s="561"/>
      <c r="DE3" s="561"/>
      <c r="DF3" s="561"/>
      <c r="DG3" s="561"/>
      <c r="DH3" s="561"/>
      <c r="DI3" s="561"/>
      <c r="DJ3" s="561"/>
      <c r="DK3" s="561"/>
      <c r="DL3" s="561"/>
      <c r="DM3" s="561"/>
      <c r="DN3" s="561"/>
      <c r="DO3" s="561"/>
      <c r="DP3" s="561"/>
      <c r="DQ3" s="561"/>
      <c r="DR3" s="561"/>
      <c r="DS3" s="561"/>
      <c r="DT3" s="561"/>
      <c r="DU3" s="561"/>
      <c r="DV3" s="562"/>
    </row>
    <row r="4" spans="1:126" ht="15" customHeight="1" x14ac:dyDescent="0.3">
      <c r="A4" s="32">
        <v>34</v>
      </c>
      <c r="B4" s="56" t="s">
        <v>260</v>
      </c>
      <c r="C4" s="280">
        <v>1</v>
      </c>
      <c r="D4" s="281" t="s">
        <v>62</v>
      </c>
      <c r="E4" s="57" t="s">
        <v>62</v>
      </c>
      <c r="F4" s="188" t="s">
        <v>62</v>
      </c>
      <c r="G4" s="203" t="s">
        <v>62</v>
      </c>
      <c r="H4" s="280">
        <v>0.5</v>
      </c>
      <c r="I4" s="203" t="s">
        <v>62</v>
      </c>
      <c r="J4" s="57" t="s">
        <v>62</v>
      </c>
      <c r="K4" s="203" t="s">
        <v>62</v>
      </c>
      <c r="L4" s="203" t="s">
        <v>62</v>
      </c>
      <c r="M4" s="280">
        <v>1</v>
      </c>
      <c r="N4" s="203" t="s">
        <v>62</v>
      </c>
      <c r="O4" s="203" t="s">
        <v>62</v>
      </c>
      <c r="P4" s="203" t="s">
        <v>62</v>
      </c>
      <c r="Q4" s="57" t="s">
        <v>62</v>
      </c>
      <c r="R4" s="280" t="s">
        <v>62</v>
      </c>
      <c r="S4" s="203" t="s">
        <v>62</v>
      </c>
      <c r="T4" s="203" t="s">
        <v>62</v>
      </c>
      <c r="U4" s="203" t="s">
        <v>62</v>
      </c>
      <c r="V4" s="203" t="s">
        <v>62</v>
      </c>
      <c r="W4" s="203" t="s">
        <v>62</v>
      </c>
      <c r="X4" s="203" t="s">
        <v>62</v>
      </c>
      <c r="Y4" s="203" t="s">
        <v>62</v>
      </c>
      <c r="Z4" s="203" t="s">
        <v>62</v>
      </c>
      <c r="AA4" s="203" t="s">
        <v>62</v>
      </c>
      <c r="AB4" s="280">
        <v>1</v>
      </c>
      <c r="AC4" s="57" t="s">
        <v>62</v>
      </c>
      <c r="AD4" s="203" t="s">
        <v>62</v>
      </c>
      <c r="AE4" s="203" t="s">
        <v>62</v>
      </c>
      <c r="AF4" s="280" t="s">
        <v>62</v>
      </c>
      <c r="AG4" s="203" t="s">
        <v>62</v>
      </c>
      <c r="AH4" s="203" t="s">
        <v>62</v>
      </c>
      <c r="AI4" s="57" t="s">
        <v>62</v>
      </c>
      <c r="AJ4" s="280" t="s">
        <v>62</v>
      </c>
      <c r="AK4" s="280" t="s">
        <v>62</v>
      </c>
      <c r="AL4" s="203" t="s">
        <v>62</v>
      </c>
      <c r="AM4" s="203" t="s">
        <v>62</v>
      </c>
      <c r="AN4" s="203">
        <v>1</v>
      </c>
      <c r="AO4" s="57" t="s">
        <v>62</v>
      </c>
      <c r="AP4" s="203" t="s">
        <v>62</v>
      </c>
      <c r="AQ4" s="203" t="s">
        <v>62</v>
      </c>
      <c r="AR4" s="203" t="s">
        <v>62</v>
      </c>
      <c r="AS4" s="203" t="s">
        <v>62</v>
      </c>
      <c r="AT4" s="203" t="s">
        <v>62</v>
      </c>
      <c r="AU4" s="203" t="s">
        <v>62</v>
      </c>
      <c r="AV4" s="203" t="s">
        <v>62</v>
      </c>
      <c r="AW4" s="203" t="s">
        <v>62</v>
      </c>
      <c r="AX4" s="203" t="s">
        <v>62</v>
      </c>
      <c r="AY4" s="203" t="s">
        <v>62</v>
      </c>
      <c r="AZ4" s="203" t="s">
        <v>62</v>
      </c>
      <c r="BA4" s="203" t="s">
        <v>62</v>
      </c>
      <c r="BB4" s="203" t="s">
        <v>62</v>
      </c>
      <c r="BC4" s="203" t="s">
        <v>62</v>
      </c>
      <c r="BD4" s="188" t="s">
        <v>62</v>
      </c>
      <c r="BE4" s="203" t="s">
        <v>62</v>
      </c>
      <c r="BF4" s="77" t="s">
        <v>62</v>
      </c>
      <c r="BG4" s="296" t="s">
        <v>62</v>
      </c>
      <c r="BH4" s="203" t="s">
        <v>62</v>
      </c>
      <c r="BI4" s="203" t="s">
        <v>62</v>
      </c>
      <c r="BJ4" s="57" t="s">
        <v>62</v>
      </c>
      <c r="BK4" s="203" t="s">
        <v>62</v>
      </c>
      <c r="BL4" s="203" t="s">
        <v>62</v>
      </c>
      <c r="BM4" s="203" t="s">
        <v>62</v>
      </c>
      <c r="BN4" s="203" t="s">
        <v>62</v>
      </c>
      <c r="BO4" s="57" t="s">
        <v>62</v>
      </c>
      <c r="BP4" s="203" t="s">
        <v>62</v>
      </c>
      <c r="BQ4" s="85">
        <v>1</v>
      </c>
      <c r="BR4" s="280">
        <v>1</v>
      </c>
      <c r="BS4" s="203" t="s">
        <v>62</v>
      </c>
      <c r="BT4" s="203" t="s">
        <v>62</v>
      </c>
      <c r="BU4" s="57">
        <v>1</v>
      </c>
      <c r="BV4" s="203" t="s">
        <v>62</v>
      </c>
      <c r="BW4" s="203" t="s">
        <v>62</v>
      </c>
      <c r="BX4" s="281" t="s">
        <v>62</v>
      </c>
      <c r="BY4" s="203" t="s">
        <v>62</v>
      </c>
      <c r="BZ4" s="203" t="s">
        <v>62</v>
      </c>
      <c r="CA4" s="203" t="s">
        <v>62</v>
      </c>
      <c r="CB4" s="203" t="s">
        <v>62</v>
      </c>
      <c r="CC4" s="203" t="s">
        <v>62</v>
      </c>
      <c r="CD4" s="203" t="s">
        <v>62</v>
      </c>
      <c r="CE4" s="57" t="s">
        <v>62</v>
      </c>
      <c r="CF4" s="68" t="s">
        <v>62</v>
      </c>
      <c r="CG4" s="57" t="s">
        <v>62</v>
      </c>
      <c r="CH4" s="203" t="s">
        <v>62</v>
      </c>
      <c r="CI4" s="203" t="s">
        <v>62</v>
      </c>
      <c r="CJ4" s="203" t="s">
        <v>62</v>
      </c>
      <c r="CK4" s="203" t="s">
        <v>62</v>
      </c>
      <c r="CL4" s="203" t="s">
        <v>62</v>
      </c>
      <c r="CM4" s="68" t="s">
        <v>62</v>
      </c>
      <c r="CN4" s="203" t="s">
        <v>62</v>
      </c>
      <c r="CO4" s="280" t="s">
        <v>62</v>
      </c>
      <c r="CP4" s="57" t="s">
        <v>62</v>
      </c>
      <c r="CQ4" s="203" t="s">
        <v>62</v>
      </c>
      <c r="CR4" s="203" t="s">
        <v>62</v>
      </c>
      <c r="CS4" s="203" t="s">
        <v>62</v>
      </c>
      <c r="CT4" s="57" t="s">
        <v>62</v>
      </c>
      <c r="CU4" s="203" t="s">
        <v>62</v>
      </c>
      <c r="CV4" s="203" t="s">
        <v>62</v>
      </c>
      <c r="CW4" s="203" t="s">
        <v>62</v>
      </c>
      <c r="CX4" s="280" t="s">
        <v>62</v>
      </c>
      <c r="CY4" s="57" t="s">
        <v>62</v>
      </c>
      <c r="CZ4" s="203" t="s">
        <v>62</v>
      </c>
      <c r="DA4" s="57" t="s">
        <v>62</v>
      </c>
      <c r="DB4" s="203" t="s">
        <v>62</v>
      </c>
      <c r="DC4" s="203" t="s">
        <v>62</v>
      </c>
      <c r="DD4" s="203" t="s">
        <v>62</v>
      </c>
      <c r="DE4" s="68" t="s">
        <v>62</v>
      </c>
      <c r="DF4" s="57" t="s">
        <v>62</v>
      </c>
      <c r="DG4" s="280" t="s">
        <v>62</v>
      </c>
      <c r="DH4" s="203" t="s">
        <v>62</v>
      </c>
      <c r="DI4" s="203" t="s">
        <v>62</v>
      </c>
      <c r="DJ4" s="203" t="s">
        <v>62</v>
      </c>
      <c r="DK4" s="292" t="s">
        <v>62</v>
      </c>
      <c r="DL4" s="203" t="s">
        <v>62</v>
      </c>
      <c r="DM4" s="53">
        <v>1</v>
      </c>
      <c r="DN4" s="203" t="s">
        <v>62</v>
      </c>
      <c r="DO4" s="203" t="s">
        <v>62</v>
      </c>
      <c r="DP4" s="203" t="s">
        <v>62</v>
      </c>
      <c r="DQ4" s="203" t="s">
        <v>62</v>
      </c>
      <c r="DR4" s="203" t="s">
        <v>62</v>
      </c>
      <c r="DS4" s="188" t="s">
        <v>62</v>
      </c>
      <c r="DT4" s="68" t="s">
        <v>62</v>
      </c>
      <c r="DU4" s="68" t="s">
        <v>62</v>
      </c>
      <c r="DV4" s="68" t="s">
        <v>62</v>
      </c>
    </row>
    <row r="5" spans="1:126" ht="15.75" customHeight="1" x14ac:dyDescent="0.3">
      <c r="A5" s="22">
        <v>35</v>
      </c>
      <c r="B5" s="51" t="s">
        <v>261</v>
      </c>
      <c r="C5" s="265">
        <v>1</v>
      </c>
      <c r="D5" s="58">
        <v>1</v>
      </c>
      <c r="E5" s="58" t="s">
        <v>62</v>
      </c>
      <c r="F5" s="58">
        <v>1</v>
      </c>
      <c r="G5" s="58" t="s">
        <v>62</v>
      </c>
      <c r="H5" s="265">
        <v>1</v>
      </c>
      <c r="I5" s="58" t="s">
        <v>62</v>
      </c>
      <c r="J5" s="58" t="s">
        <v>62</v>
      </c>
      <c r="K5" s="58" t="s">
        <v>62</v>
      </c>
      <c r="L5" s="58" t="s">
        <v>62</v>
      </c>
      <c r="M5" s="58" t="s">
        <v>62</v>
      </c>
      <c r="N5" s="58" t="s">
        <v>62</v>
      </c>
      <c r="O5" s="58" t="s">
        <v>62</v>
      </c>
      <c r="P5" s="58" t="s">
        <v>62</v>
      </c>
      <c r="Q5" s="58" t="s">
        <v>62</v>
      </c>
      <c r="R5" s="265">
        <v>1</v>
      </c>
      <c r="S5" s="58" t="s">
        <v>62</v>
      </c>
      <c r="T5" s="58" t="s">
        <v>62</v>
      </c>
      <c r="U5" s="58" t="s">
        <v>62</v>
      </c>
      <c r="V5" s="58" t="s">
        <v>62</v>
      </c>
      <c r="W5" s="58" t="s">
        <v>62</v>
      </c>
      <c r="X5" s="58" t="s">
        <v>62</v>
      </c>
      <c r="Y5" s="58" t="s">
        <v>62</v>
      </c>
      <c r="Z5" s="58" t="s">
        <v>62</v>
      </c>
      <c r="AA5" s="58" t="s">
        <v>62</v>
      </c>
      <c r="AB5" s="58" t="s">
        <v>62</v>
      </c>
      <c r="AC5" s="58" t="s">
        <v>62</v>
      </c>
      <c r="AD5" s="58" t="s">
        <v>62</v>
      </c>
      <c r="AE5" s="58" t="s">
        <v>62</v>
      </c>
      <c r="AF5" s="265">
        <v>1</v>
      </c>
      <c r="AG5" s="58" t="s">
        <v>62</v>
      </c>
      <c r="AH5" s="58" t="s">
        <v>62</v>
      </c>
      <c r="AI5" s="58" t="s">
        <v>62</v>
      </c>
      <c r="AJ5" s="189">
        <v>1</v>
      </c>
      <c r="AK5" s="265" t="s">
        <v>62</v>
      </c>
      <c r="AL5" s="58" t="s">
        <v>62</v>
      </c>
      <c r="AM5" s="58" t="s">
        <v>62</v>
      </c>
      <c r="AN5" s="58" t="s">
        <v>62</v>
      </c>
      <c r="AO5" s="58" t="s">
        <v>62</v>
      </c>
      <c r="AP5" s="58" t="s">
        <v>62</v>
      </c>
      <c r="AQ5" s="58" t="s">
        <v>62</v>
      </c>
      <c r="AR5" s="58" t="s">
        <v>62</v>
      </c>
      <c r="AS5" s="58" t="s">
        <v>62</v>
      </c>
      <c r="AT5" s="58" t="s">
        <v>62</v>
      </c>
      <c r="AU5" s="58" t="s">
        <v>62</v>
      </c>
      <c r="AV5" s="58" t="s">
        <v>62</v>
      </c>
      <c r="AW5" s="58" t="s">
        <v>62</v>
      </c>
      <c r="AX5" s="58" t="s">
        <v>62</v>
      </c>
      <c r="AY5" s="58" t="s">
        <v>62</v>
      </c>
      <c r="AZ5" s="58" t="s">
        <v>62</v>
      </c>
      <c r="BA5" s="58" t="s">
        <v>62</v>
      </c>
      <c r="BB5" s="58" t="s">
        <v>62</v>
      </c>
      <c r="BC5" s="58" t="s">
        <v>62</v>
      </c>
      <c r="BD5" s="190">
        <v>1</v>
      </c>
      <c r="BE5" s="58" t="s">
        <v>62</v>
      </c>
      <c r="BF5" s="78" t="s">
        <v>62</v>
      </c>
      <c r="BG5" s="296" t="s">
        <v>62</v>
      </c>
      <c r="BH5" s="265">
        <v>1</v>
      </c>
      <c r="BI5" s="58" t="s">
        <v>62</v>
      </c>
      <c r="BJ5" s="58" t="s">
        <v>62</v>
      </c>
      <c r="BK5" s="58" t="s">
        <v>62</v>
      </c>
      <c r="BL5" s="265">
        <v>1</v>
      </c>
      <c r="BM5" s="58" t="s">
        <v>62</v>
      </c>
      <c r="BN5" s="58" t="s">
        <v>62</v>
      </c>
      <c r="BO5" s="58" t="s">
        <v>62</v>
      </c>
      <c r="BP5" s="58" t="s">
        <v>62</v>
      </c>
      <c r="BQ5" s="58" t="s">
        <v>62</v>
      </c>
      <c r="BR5" s="58" t="s">
        <v>62</v>
      </c>
      <c r="BS5" s="58" t="s">
        <v>62</v>
      </c>
      <c r="BT5" s="58" t="s">
        <v>62</v>
      </c>
      <c r="BU5" s="58" t="s">
        <v>62</v>
      </c>
      <c r="BV5" s="58" t="s">
        <v>62</v>
      </c>
      <c r="BW5" s="58" t="s">
        <v>62</v>
      </c>
      <c r="BX5" s="265">
        <v>1</v>
      </c>
      <c r="BY5" s="58" t="s">
        <v>62</v>
      </c>
      <c r="BZ5" s="58" t="s">
        <v>62</v>
      </c>
      <c r="CA5" s="58" t="s">
        <v>62</v>
      </c>
      <c r="CB5" s="58" t="s">
        <v>62</v>
      </c>
      <c r="CC5" s="58" t="s">
        <v>62</v>
      </c>
      <c r="CD5" s="58" t="s">
        <v>62</v>
      </c>
      <c r="CE5" s="58" t="s">
        <v>62</v>
      </c>
      <c r="CF5" s="219">
        <v>1</v>
      </c>
      <c r="CG5" s="58" t="s">
        <v>62</v>
      </c>
      <c r="CH5" s="58" t="s">
        <v>62</v>
      </c>
      <c r="CI5" s="58" t="s">
        <v>62</v>
      </c>
      <c r="CJ5" s="58" t="s">
        <v>62</v>
      </c>
      <c r="CK5" s="58" t="s">
        <v>62</v>
      </c>
      <c r="CL5" s="58" t="s">
        <v>62</v>
      </c>
      <c r="CM5" s="69" t="s">
        <v>62</v>
      </c>
      <c r="CN5" s="58" t="s">
        <v>62</v>
      </c>
      <c r="CO5" s="265" t="s">
        <v>62</v>
      </c>
      <c r="CP5" s="58" t="s">
        <v>62</v>
      </c>
      <c r="CQ5" s="58" t="s">
        <v>62</v>
      </c>
      <c r="CR5" s="58" t="s">
        <v>62</v>
      </c>
      <c r="CS5" s="58" t="s">
        <v>62</v>
      </c>
      <c r="CT5" s="58">
        <v>1</v>
      </c>
      <c r="CU5" s="58" t="s">
        <v>62</v>
      </c>
      <c r="CV5" s="58" t="s">
        <v>62</v>
      </c>
      <c r="CW5" s="58" t="s">
        <v>62</v>
      </c>
      <c r="CX5" s="265" t="s">
        <v>62</v>
      </c>
      <c r="CY5" s="58" t="s">
        <v>62</v>
      </c>
      <c r="CZ5" s="58" t="s">
        <v>62</v>
      </c>
      <c r="DA5" s="58" t="s">
        <v>62</v>
      </c>
      <c r="DB5" s="58" t="s">
        <v>62</v>
      </c>
      <c r="DC5" s="58" t="s">
        <v>62</v>
      </c>
      <c r="DD5" s="58" t="s">
        <v>62</v>
      </c>
      <c r="DE5" s="69" t="s">
        <v>62</v>
      </c>
      <c r="DF5" s="58" t="s">
        <v>62</v>
      </c>
      <c r="DG5" s="265">
        <v>1</v>
      </c>
      <c r="DH5" s="58" t="s">
        <v>62</v>
      </c>
      <c r="DI5" s="58" t="s">
        <v>62</v>
      </c>
      <c r="DJ5" s="58" t="s">
        <v>62</v>
      </c>
      <c r="DK5" s="265" t="s">
        <v>62</v>
      </c>
      <c r="DL5" s="58" t="s">
        <v>62</v>
      </c>
      <c r="DM5" s="58" t="s">
        <v>62</v>
      </c>
      <c r="DN5" s="58" t="s">
        <v>62</v>
      </c>
      <c r="DO5" s="58" t="s">
        <v>62</v>
      </c>
      <c r="DP5" s="58" t="s">
        <v>62</v>
      </c>
      <c r="DQ5" s="58" t="s">
        <v>62</v>
      </c>
      <c r="DR5" s="58" t="s">
        <v>62</v>
      </c>
      <c r="DS5" s="58">
        <v>1</v>
      </c>
      <c r="DT5" s="58">
        <v>1</v>
      </c>
      <c r="DU5" s="58">
        <v>1</v>
      </c>
      <c r="DV5" s="203">
        <v>1</v>
      </c>
    </row>
    <row r="6" spans="1:126" ht="15.75" customHeight="1" x14ac:dyDescent="0.3">
      <c r="A6" s="22">
        <v>36</v>
      </c>
      <c r="B6" s="51" t="s">
        <v>262</v>
      </c>
      <c r="C6" s="219">
        <v>0</v>
      </c>
      <c r="D6" s="84">
        <v>0</v>
      </c>
      <c r="E6" s="58" t="s">
        <v>62</v>
      </c>
      <c r="F6" s="84">
        <v>0</v>
      </c>
      <c r="G6" s="58" t="s">
        <v>62</v>
      </c>
      <c r="H6" s="265">
        <v>0</v>
      </c>
      <c r="I6" s="58" t="s">
        <v>62</v>
      </c>
      <c r="J6" s="58" t="s">
        <v>62</v>
      </c>
      <c r="K6" s="58" t="s">
        <v>62</v>
      </c>
      <c r="L6" s="58" t="s">
        <v>62</v>
      </c>
      <c r="M6" s="58" t="s">
        <v>62</v>
      </c>
      <c r="N6" s="58" t="s">
        <v>62</v>
      </c>
      <c r="O6" s="58" t="s">
        <v>62</v>
      </c>
      <c r="P6" s="58" t="s">
        <v>62</v>
      </c>
      <c r="Q6" s="58" t="s">
        <v>62</v>
      </c>
      <c r="R6" s="265">
        <v>0</v>
      </c>
      <c r="S6" s="58" t="s">
        <v>62</v>
      </c>
      <c r="T6" s="58" t="s">
        <v>62</v>
      </c>
      <c r="U6" s="58" t="s">
        <v>62</v>
      </c>
      <c r="V6" s="58" t="s">
        <v>62</v>
      </c>
      <c r="W6" s="58" t="s">
        <v>62</v>
      </c>
      <c r="X6" s="58" t="s">
        <v>62</v>
      </c>
      <c r="Y6" s="58" t="s">
        <v>62</v>
      </c>
      <c r="Z6" s="58" t="s">
        <v>62</v>
      </c>
      <c r="AA6" s="58" t="s">
        <v>62</v>
      </c>
      <c r="AB6" s="58" t="s">
        <v>62</v>
      </c>
      <c r="AC6" s="58" t="s">
        <v>62</v>
      </c>
      <c r="AD6" s="58" t="s">
        <v>62</v>
      </c>
      <c r="AE6" s="58" t="s">
        <v>62</v>
      </c>
      <c r="AF6" s="265">
        <v>0</v>
      </c>
      <c r="AG6" s="58" t="s">
        <v>62</v>
      </c>
      <c r="AH6" s="58" t="s">
        <v>62</v>
      </c>
      <c r="AI6" s="58" t="s">
        <v>62</v>
      </c>
      <c r="AJ6" s="192">
        <v>0</v>
      </c>
      <c r="AK6" s="265" t="s">
        <v>62</v>
      </c>
      <c r="AL6" s="58" t="s">
        <v>62</v>
      </c>
      <c r="AM6" s="58" t="s">
        <v>62</v>
      </c>
      <c r="AN6" s="58" t="s">
        <v>62</v>
      </c>
      <c r="AO6" s="58" t="s">
        <v>62</v>
      </c>
      <c r="AP6" s="58" t="s">
        <v>62</v>
      </c>
      <c r="AQ6" s="58" t="s">
        <v>62</v>
      </c>
      <c r="AR6" s="58" t="s">
        <v>62</v>
      </c>
      <c r="AS6" s="58" t="s">
        <v>62</v>
      </c>
      <c r="AT6" s="58" t="s">
        <v>62</v>
      </c>
      <c r="AU6" s="58" t="s">
        <v>62</v>
      </c>
      <c r="AV6" s="58" t="s">
        <v>62</v>
      </c>
      <c r="AW6" s="58" t="s">
        <v>62</v>
      </c>
      <c r="AX6" s="58" t="s">
        <v>62</v>
      </c>
      <c r="AY6" s="58" t="s">
        <v>62</v>
      </c>
      <c r="AZ6" s="58" t="s">
        <v>62</v>
      </c>
      <c r="BA6" s="58" t="s">
        <v>62</v>
      </c>
      <c r="BB6" s="58" t="s">
        <v>62</v>
      </c>
      <c r="BC6" s="58" t="s">
        <v>62</v>
      </c>
      <c r="BD6" s="84">
        <v>0</v>
      </c>
      <c r="BE6" s="58" t="s">
        <v>62</v>
      </c>
      <c r="BF6" s="78" t="s">
        <v>62</v>
      </c>
      <c r="BG6" s="296" t="s">
        <v>62</v>
      </c>
      <c r="BH6" s="219">
        <v>0</v>
      </c>
      <c r="BI6" s="58" t="s">
        <v>62</v>
      </c>
      <c r="BJ6" s="58" t="s">
        <v>62</v>
      </c>
      <c r="BK6" s="58" t="s">
        <v>62</v>
      </c>
      <c r="BL6" s="219">
        <v>0</v>
      </c>
      <c r="BM6" s="58" t="s">
        <v>62</v>
      </c>
      <c r="BN6" s="58" t="s">
        <v>62</v>
      </c>
      <c r="BO6" s="58" t="s">
        <v>62</v>
      </c>
      <c r="BP6" s="58" t="s">
        <v>62</v>
      </c>
      <c r="BQ6" s="58" t="s">
        <v>62</v>
      </c>
      <c r="BR6" s="58" t="s">
        <v>62</v>
      </c>
      <c r="BS6" s="58" t="s">
        <v>62</v>
      </c>
      <c r="BT6" s="58" t="s">
        <v>62</v>
      </c>
      <c r="BU6" s="58" t="s">
        <v>62</v>
      </c>
      <c r="BV6" s="58" t="s">
        <v>62</v>
      </c>
      <c r="BW6" s="58" t="s">
        <v>62</v>
      </c>
      <c r="BX6" s="265">
        <v>0</v>
      </c>
      <c r="BY6" s="58" t="s">
        <v>62</v>
      </c>
      <c r="BZ6" s="58" t="s">
        <v>62</v>
      </c>
      <c r="CA6" s="58" t="s">
        <v>62</v>
      </c>
      <c r="CB6" s="58" t="s">
        <v>62</v>
      </c>
      <c r="CC6" s="58" t="s">
        <v>62</v>
      </c>
      <c r="CD6" s="58" t="s">
        <v>62</v>
      </c>
      <c r="CE6" s="58" t="s">
        <v>62</v>
      </c>
      <c r="CF6" s="219">
        <v>0</v>
      </c>
      <c r="CG6" s="58" t="s">
        <v>62</v>
      </c>
      <c r="CH6" s="58" t="s">
        <v>62</v>
      </c>
      <c r="CI6" s="58" t="s">
        <v>62</v>
      </c>
      <c r="CJ6" s="58" t="s">
        <v>62</v>
      </c>
      <c r="CK6" s="58" t="s">
        <v>62</v>
      </c>
      <c r="CL6" s="58" t="s">
        <v>62</v>
      </c>
      <c r="CM6" s="70" t="s">
        <v>62</v>
      </c>
      <c r="CN6" s="58" t="s">
        <v>62</v>
      </c>
      <c r="CO6" s="265" t="s">
        <v>62</v>
      </c>
      <c r="CP6" s="58" t="s">
        <v>62</v>
      </c>
      <c r="CQ6" s="58" t="s">
        <v>62</v>
      </c>
      <c r="CR6" s="58" t="s">
        <v>62</v>
      </c>
      <c r="CS6" s="58" t="s">
        <v>62</v>
      </c>
      <c r="CT6" s="58">
        <v>0</v>
      </c>
      <c r="CU6" s="58" t="s">
        <v>62</v>
      </c>
      <c r="CV6" s="58" t="s">
        <v>62</v>
      </c>
      <c r="CW6" s="58" t="s">
        <v>62</v>
      </c>
      <c r="CX6" s="265" t="s">
        <v>62</v>
      </c>
      <c r="CY6" s="58" t="s">
        <v>62</v>
      </c>
      <c r="CZ6" s="58" t="s">
        <v>62</v>
      </c>
      <c r="DA6" s="58" t="s">
        <v>62</v>
      </c>
      <c r="DB6" s="58" t="s">
        <v>62</v>
      </c>
      <c r="DC6" s="58" t="s">
        <v>62</v>
      </c>
      <c r="DD6" s="58" t="s">
        <v>62</v>
      </c>
      <c r="DE6" s="70" t="s">
        <v>62</v>
      </c>
      <c r="DF6" s="58" t="s">
        <v>62</v>
      </c>
      <c r="DG6" s="265">
        <v>0</v>
      </c>
      <c r="DH6" s="58" t="s">
        <v>62</v>
      </c>
      <c r="DI6" s="58" t="s">
        <v>62</v>
      </c>
      <c r="DJ6" s="58" t="s">
        <v>62</v>
      </c>
      <c r="DK6" s="265" t="s">
        <v>62</v>
      </c>
      <c r="DL6" s="58" t="s">
        <v>62</v>
      </c>
      <c r="DM6" s="58" t="s">
        <v>62</v>
      </c>
      <c r="DN6" s="58" t="s">
        <v>62</v>
      </c>
      <c r="DO6" s="58" t="s">
        <v>62</v>
      </c>
      <c r="DP6" s="58" t="s">
        <v>62</v>
      </c>
      <c r="DQ6" s="58" t="s">
        <v>62</v>
      </c>
      <c r="DR6" s="58" t="s">
        <v>62</v>
      </c>
      <c r="DS6" s="84">
        <v>0</v>
      </c>
      <c r="DT6" s="84">
        <v>0</v>
      </c>
      <c r="DU6" s="78">
        <v>0</v>
      </c>
      <c r="DV6" s="78">
        <v>0</v>
      </c>
    </row>
    <row r="7" spans="1:126" ht="15.75" customHeight="1" thickBot="1" x14ac:dyDescent="0.35">
      <c r="A7" s="22">
        <v>37</v>
      </c>
      <c r="B7" s="52" t="s">
        <v>263</v>
      </c>
      <c r="C7" s="71">
        <v>0</v>
      </c>
      <c r="D7" s="79">
        <v>0</v>
      </c>
      <c r="E7" s="59" t="s">
        <v>62</v>
      </c>
      <c r="F7" s="59">
        <v>1</v>
      </c>
      <c r="G7" s="59" t="s">
        <v>62</v>
      </c>
      <c r="H7" s="267">
        <v>0</v>
      </c>
      <c r="I7" s="59" t="s">
        <v>62</v>
      </c>
      <c r="J7" s="59" t="s">
        <v>62</v>
      </c>
      <c r="K7" s="59" t="s">
        <v>62</v>
      </c>
      <c r="L7" s="59" t="s">
        <v>62</v>
      </c>
      <c r="M7" s="59" t="s">
        <v>62</v>
      </c>
      <c r="N7" s="59" t="s">
        <v>62</v>
      </c>
      <c r="O7" s="59" t="s">
        <v>62</v>
      </c>
      <c r="P7" s="59" t="s">
        <v>62</v>
      </c>
      <c r="Q7" s="59" t="s">
        <v>62</v>
      </c>
      <c r="R7" s="267">
        <v>0</v>
      </c>
      <c r="S7" s="59" t="s">
        <v>62</v>
      </c>
      <c r="T7" s="59" t="s">
        <v>62</v>
      </c>
      <c r="U7" s="59" t="s">
        <v>62</v>
      </c>
      <c r="V7" s="59" t="s">
        <v>62</v>
      </c>
      <c r="W7" s="59" t="s">
        <v>62</v>
      </c>
      <c r="X7" s="59" t="s">
        <v>62</v>
      </c>
      <c r="Y7" s="59" t="s">
        <v>62</v>
      </c>
      <c r="Z7" s="59" t="s">
        <v>62</v>
      </c>
      <c r="AA7" s="59" t="s">
        <v>62</v>
      </c>
      <c r="AB7" s="59" t="s">
        <v>62</v>
      </c>
      <c r="AC7" s="59" t="s">
        <v>62</v>
      </c>
      <c r="AD7" s="59" t="s">
        <v>62</v>
      </c>
      <c r="AE7" s="59" t="s">
        <v>62</v>
      </c>
      <c r="AF7" s="267">
        <v>0</v>
      </c>
      <c r="AG7" s="59" t="s">
        <v>62</v>
      </c>
      <c r="AH7" s="59" t="s">
        <v>62</v>
      </c>
      <c r="AI7" s="59" t="s">
        <v>62</v>
      </c>
      <c r="AJ7" s="205">
        <v>1</v>
      </c>
      <c r="AK7" s="267" t="s">
        <v>62</v>
      </c>
      <c r="AL7" s="59" t="s">
        <v>62</v>
      </c>
      <c r="AM7" s="59" t="s">
        <v>62</v>
      </c>
      <c r="AN7" s="59" t="s">
        <v>62</v>
      </c>
      <c r="AO7" s="59" t="s">
        <v>62</v>
      </c>
      <c r="AP7" s="59" t="s">
        <v>62</v>
      </c>
      <c r="AQ7" s="59" t="s">
        <v>62</v>
      </c>
      <c r="AR7" s="59" t="s">
        <v>62</v>
      </c>
      <c r="AS7" s="59" t="s">
        <v>62</v>
      </c>
      <c r="AT7" s="59" t="s">
        <v>62</v>
      </c>
      <c r="AU7" s="59" t="s">
        <v>62</v>
      </c>
      <c r="AV7" s="59" t="s">
        <v>62</v>
      </c>
      <c r="AW7" s="59" t="s">
        <v>62</v>
      </c>
      <c r="AX7" s="59" t="s">
        <v>62</v>
      </c>
      <c r="AY7" s="59" t="s">
        <v>62</v>
      </c>
      <c r="AZ7" s="59" t="s">
        <v>62</v>
      </c>
      <c r="BA7" s="59" t="s">
        <v>62</v>
      </c>
      <c r="BB7" s="59" t="s">
        <v>62</v>
      </c>
      <c r="BC7" s="59" t="s">
        <v>62</v>
      </c>
      <c r="BD7" s="190">
        <v>1</v>
      </c>
      <c r="BE7" s="59" t="s">
        <v>62</v>
      </c>
      <c r="BF7" s="79" t="s">
        <v>62</v>
      </c>
      <c r="BG7" s="297" t="s">
        <v>62</v>
      </c>
      <c r="BH7" s="244">
        <v>1</v>
      </c>
      <c r="BI7" s="59" t="s">
        <v>62</v>
      </c>
      <c r="BJ7" s="59" t="s">
        <v>62</v>
      </c>
      <c r="BK7" s="59" t="s">
        <v>62</v>
      </c>
      <c r="BL7" s="267">
        <v>1</v>
      </c>
      <c r="BM7" s="59" t="s">
        <v>62</v>
      </c>
      <c r="BN7" s="59" t="s">
        <v>62</v>
      </c>
      <c r="BO7" s="59" t="s">
        <v>62</v>
      </c>
      <c r="BP7" s="59" t="s">
        <v>62</v>
      </c>
      <c r="BQ7" s="59" t="s">
        <v>62</v>
      </c>
      <c r="BR7" s="59" t="s">
        <v>62</v>
      </c>
      <c r="BS7" s="59" t="s">
        <v>62</v>
      </c>
      <c r="BT7" s="59" t="s">
        <v>62</v>
      </c>
      <c r="BU7" s="59" t="s">
        <v>62</v>
      </c>
      <c r="BV7" s="59" t="s">
        <v>62</v>
      </c>
      <c r="BW7" s="59" t="s">
        <v>62</v>
      </c>
      <c r="BX7" s="267">
        <v>0</v>
      </c>
      <c r="BY7" s="59" t="s">
        <v>62</v>
      </c>
      <c r="BZ7" s="59" t="s">
        <v>62</v>
      </c>
      <c r="CA7" s="59" t="s">
        <v>62</v>
      </c>
      <c r="CB7" s="59" t="s">
        <v>62</v>
      </c>
      <c r="CC7" s="59" t="s">
        <v>62</v>
      </c>
      <c r="CD7" s="59" t="s">
        <v>62</v>
      </c>
      <c r="CE7" s="59" t="s">
        <v>62</v>
      </c>
      <c r="CF7" s="267">
        <v>0</v>
      </c>
      <c r="CG7" s="59" t="s">
        <v>62</v>
      </c>
      <c r="CH7" s="59" t="s">
        <v>62</v>
      </c>
      <c r="CI7" s="59" t="s">
        <v>62</v>
      </c>
      <c r="CJ7" s="59" t="s">
        <v>62</v>
      </c>
      <c r="CK7" s="59" t="s">
        <v>62</v>
      </c>
      <c r="CL7" s="59" t="s">
        <v>62</v>
      </c>
      <c r="CM7" s="71" t="s">
        <v>62</v>
      </c>
      <c r="CN7" s="59" t="s">
        <v>62</v>
      </c>
      <c r="CO7" s="267" t="s">
        <v>62</v>
      </c>
      <c r="CP7" s="59" t="s">
        <v>62</v>
      </c>
      <c r="CQ7" s="59" t="s">
        <v>62</v>
      </c>
      <c r="CR7" s="59" t="s">
        <v>62</v>
      </c>
      <c r="CS7" s="59" t="s">
        <v>62</v>
      </c>
      <c r="CT7" s="55">
        <v>1</v>
      </c>
      <c r="CU7" s="59" t="s">
        <v>62</v>
      </c>
      <c r="CV7" s="59" t="s">
        <v>62</v>
      </c>
      <c r="CW7" s="59" t="s">
        <v>62</v>
      </c>
      <c r="CX7" s="267" t="s">
        <v>62</v>
      </c>
      <c r="CY7" s="59" t="s">
        <v>62</v>
      </c>
      <c r="CZ7" s="59" t="s">
        <v>62</v>
      </c>
      <c r="DA7" s="59" t="s">
        <v>62</v>
      </c>
      <c r="DB7" s="59" t="s">
        <v>62</v>
      </c>
      <c r="DC7" s="59" t="s">
        <v>62</v>
      </c>
      <c r="DD7" s="59" t="s">
        <v>62</v>
      </c>
      <c r="DE7" s="71" t="s">
        <v>62</v>
      </c>
      <c r="DF7" s="59" t="s">
        <v>62</v>
      </c>
      <c r="DG7" s="267">
        <v>1</v>
      </c>
      <c r="DH7" s="59" t="s">
        <v>62</v>
      </c>
      <c r="DI7" s="59" t="s">
        <v>62</v>
      </c>
      <c r="DJ7" s="59" t="s">
        <v>62</v>
      </c>
      <c r="DK7" s="267" t="s">
        <v>62</v>
      </c>
      <c r="DL7" s="59" t="s">
        <v>62</v>
      </c>
      <c r="DM7" s="59" t="s">
        <v>62</v>
      </c>
      <c r="DN7" s="59" t="s">
        <v>62</v>
      </c>
      <c r="DO7" s="59" t="s">
        <v>62</v>
      </c>
      <c r="DP7" s="59" t="s">
        <v>62</v>
      </c>
      <c r="DQ7" s="59" t="s">
        <v>62</v>
      </c>
      <c r="DR7" s="59" t="s">
        <v>62</v>
      </c>
      <c r="DS7" s="59">
        <v>1</v>
      </c>
      <c r="DT7" s="59">
        <v>1</v>
      </c>
      <c r="DU7" s="55">
        <v>1</v>
      </c>
      <c r="DV7" s="279">
        <v>1</v>
      </c>
    </row>
    <row r="8" spans="1:126" ht="16.2" thickBot="1" x14ac:dyDescent="0.35">
      <c r="A8" s="552" t="s">
        <v>44</v>
      </c>
      <c r="B8" s="552"/>
      <c r="C8" s="10">
        <f>SUM(C4:C7)</f>
        <v>2</v>
      </c>
      <c r="D8" s="10">
        <f>SUM(D4:D7)</f>
        <v>1</v>
      </c>
      <c r="E8" s="10" t="s">
        <v>62</v>
      </c>
      <c r="F8" s="10">
        <f t="shared" ref="F8:H8" si="0">SUM(F4:F7)</f>
        <v>2</v>
      </c>
      <c r="G8" s="10" t="s">
        <v>62</v>
      </c>
      <c r="H8" s="10">
        <f t="shared" si="0"/>
        <v>1.5</v>
      </c>
      <c r="I8" s="10" t="s">
        <v>62</v>
      </c>
      <c r="J8" s="10" t="s">
        <v>62</v>
      </c>
      <c r="K8" s="10" t="s">
        <v>62</v>
      </c>
      <c r="L8" s="10" t="s">
        <v>62</v>
      </c>
      <c r="M8" s="10">
        <f t="shared" ref="M8" si="1">SUM(M4:M7)</f>
        <v>1</v>
      </c>
      <c r="N8" s="10" t="s">
        <v>62</v>
      </c>
      <c r="O8" s="10" t="s">
        <v>62</v>
      </c>
      <c r="P8" s="10" t="s">
        <v>62</v>
      </c>
      <c r="Q8" s="10" t="s">
        <v>62</v>
      </c>
      <c r="R8" s="10">
        <f t="shared" ref="R8" si="2">SUM(R4:R7)</f>
        <v>1</v>
      </c>
      <c r="S8" s="10" t="s">
        <v>62</v>
      </c>
      <c r="T8" s="10" t="s">
        <v>62</v>
      </c>
      <c r="U8" s="10" t="s">
        <v>62</v>
      </c>
      <c r="V8" s="10" t="s">
        <v>62</v>
      </c>
      <c r="W8" s="10" t="s">
        <v>62</v>
      </c>
      <c r="X8" s="10" t="s">
        <v>62</v>
      </c>
      <c r="Y8" s="10" t="s">
        <v>62</v>
      </c>
      <c r="Z8" s="10" t="s">
        <v>62</v>
      </c>
      <c r="AA8" s="10" t="s">
        <v>62</v>
      </c>
      <c r="AB8" s="10">
        <f t="shared" ref="AB8" si="3">SUM(AB4:AB7)</f>
        <v>1</v>
      </c>
      <c r="AC8" s="10" t="s">
        <v>62</v>
      </c>
      <c r="AD8" s="10" t="s">
        <v>62</v>
      </c>
      <c r="AE8" s="10" t="s">
        <v>62</v>
      </c>
      <c r="AF8" s="10">
        <f>SUM(AF4:AF7)</f>
        <v>1</v>
      </c>
      <c r="AG8" s="10" t="s">
        <v>62</v>
      </c>
      <c r="AH8" s="10" t="s">
        <v>62</v>
      </c>
      <c r="AI8" s="10" t="s">
        <v>62</v>
      </c>
      <c r="AJ8" s="10">
        <f>SUM(AJ4:AJ7)</f>
        <v>2</v>
      </c>
      <c r="AK8" s="10" t="s">
        <v>62</v>
      </c>
      <c r="AL8" s="10" t="s">
        <v>62</v>
      </c>
      <c r="AM8" s="10" t="s">
        <v>62</v>
      </c>
      <c r="AN8" s="10">
        <f t="shared" ref="AN8" si="4">SUM(AN4:AN7)</f>
        <v>1</v>
      </c>
      <c r="AO8" s="10" t="s">
        <v>62</v>
      </c>
      <c r="AP8" s="10" t="s">
        <v>62</v>
      </c>
      <c r="AQ8" s="10" t="s">
        <v>62</v>
      </c>
      <c r="AR8" s="10" t="s">
        <v>62</v>
      </c>
      <c r="AS8" s="10" t="s">
        <v>62</v>
      </c>
      <c r="AT8" s="10" t="s">
        <v>62</v>
      </c>
      <c r="AU8" s="10" t="s">
        <v>62</v>
      </c>
      <c r="AV8" s="10" t="s">
        <v>62</v>
      </c>
      <c r="AW8" s="10" t="s">
        <v>62</v>
      </c>
      <c r="AX8" s="10" t="s">
        <v>62</v>
      </c>
      <c r="AY8" s="10" t="s">
        <v>62</v>
      </c>
      <c r="AZ8" s="10" t="s">
        <v>62</v>
      </c>
      <c r="BA8" s="10" t="s">
        <v>62</v>
      </c>
      <c r="BB8" s="10" t="s">
        <v>62</v>
      </c>
      <c r="BC8" s="10" t="s">
        <v>62</v>
      </c>
      <c r="BD8" s="10">
        <f t="shared" ref="BD8" si="5">SUM(BD4:BD7)</f>
        <v>2</v>
      </c>
      <c r="BE8" s="10" t="s">
        <v>62</v>
      </c>
      <c r="BF8" s="10" t="s">
        <v>62</v>
      </c>
      <c r="BG8" s="10" t="s">
        <v>62</v>
      </c>
      <c r="BH8" s="10">
        <f t="shared" ref="BH8" si="6">SUM(BH4:BH7)</f>
        <v>2</v>
      </c>
      <c r="BI8" s="10" t="s">
        <v>62</v>
      </c>
      <c r="BJ8" s="10" t="s">
        <v>62</v>
      </c>
      <c r="BK8" s="10" t="s">
        <v>62</v>
      </c>
      <c r="BL8" s="10">
        <f>SUM(BL4:BL7)</f>
        <v>2</v>
      </c>
      <c r="BM8" s="10" t="s">
        <v>62</v>
      </c>
      <c r="BN8" s="10" t="s">
        <v>62</v>
      </c>
      <c r="BO8" s="10" t="s">
        <v>62</v>
      </c>
      <c r="BP8" s="10" t="s">
        <v>62</v>
      </c>
      <c r="BQ8" s="10">
        <f t="shared" ref="BQ8:BR8" si="7">SUM(BQ4:BQ7)</f>
        <v>1</v>
      </c>
      <c r="BR8" s="10">
        <f t="shared" si="7"/>
        <v>1</v>
      </c>
      <c r="BS8" s="10" t="s">
        <v>62</v>
      </c>
      <c r="BT8" s="10" t="s">
        <v>62</v>
      </c>
      <c r="BU8" s="10">
        <f t="shared" ref="BU8" si="8">SUM(BU4:BU7)</f>
        <v>1</v>
      </c>
      <c r="BV8" s="10" t="s">
        <v>62</v>
      </c>
      <c r="BW8" s="10" t="s">
        <v>62</v>
      </c>
      <c r="BX8" s="10">
        <f>SUM(BX4:BX7)</f>
        <v>1</v>
      </c>
      <c r="BY8" s="10" t="s">
        <v>62</v>
      </c>
      <c r="BZ8" s="10" t="s">
        <v>62</v>
      </c>
      <c r="CA8" s="10" t="s">
        <v>62</v>
      </c>
      <c r="CB8" s="10" t="s">
        <v>62</v>
      </c>
      <c r="CC8" s="10" t="s">
        <v>62</v>
      </c>
      <c r="CD8" s="10" t="s">
        <v>62</v>
      </c>
      <c r="CE8" s="10" t="s">
        <v>62</v>
      </c>
      <c r="CF8" s="10">
        <f>SUM(CF4:CF7)</f>
        <v>1</v>
      </c>
      <c r="CG8" s="10" t="s">
        <v>62</v>
      </c>
      <c r="CH8" s="10" t="s">
        <v>62</v>
      </c>
      <c r="CI8" s="10" t="s">
        <v>62</v>
      </c>
      <c r="CJ8" s="10" t="s">
        <v>62</v>
      </c>
      <c r="CK8" s="10" t="s">
        <v>62</v>
      </c>
      <c r="CL8" s="10" t="s">
        <v>62</v>
      </c>
      <c r="CM8" s="10" t="s">
        <v>62</v>
      </c>
      <c r="CN8" s="10" t="s">
        <v>62</v>
      </c>
      <c r="CO8" s="10" t="s">
        <v>62</v>
      </c>
      <c r="CP8" s="10" t="s">
        <v>62</v>
      </c>
      <c r="CQ8" s="10" t="s">
        <v>62</v>
      </c>
      <c r="CR8" s="10" t="s">
        <v>62</v>
      </c>
      <c r="CS8" s="10" t="s">
        <v>62</v>
      </c>
      <c r="CT8" s="10">
        <f t="shared" ref="CT8" si="9">SUM(CT4:CT7)</f>
        <v>2</v>
      </c>
      <c r="CU8" s="10" t="s">
        <v>62</v>
      </c>
      <c r="CV8" s="10" t="s">
        <v>62</v>
      </c>
      <c r="CW8" s="10" t="s">
        <v>62</v>
      </c>
      <c r="CX8" s="10" t="s">
        <v>62</v>
      </c>
      <c r="CY8" s="10" t="s">
        <v>62</v>
      </c>
      <c r="CZ8" s="10" t="s">
        <v>62</v>
      </c>
      <c r="DA8" s="10" t="s">
        <v>62</v>
      </c>
      <c r="DB8" s="10" t="s">
        <v>62</v>
      </c>
      <c r="DC8" s="10" t="s">
        <v>62</v>
      </c>
      <c r="DD8" s="10" t="s">
        <v>62</v>
      </c>
      <c r="DE8" s="10" t="s">
        <v>62</v>
      </c>
      <c r="DF8" s="10" t="s">
        <v>62</v>
      </c>
      <c r="DG8" s="10">
        <f>SUM(DG4:DG7)</f>
        <v>2</v>
      </c>
      <c r="DH8" s="10" t="s">
        <v>62</v>
      </c>
      <c r="DI8" s="10" t="s">
        <v>62</v>
      </c>
      <c r="DJ8" s="10" t="s">
        <v>62</v>
      </c>
      <c r="DK8" s="10" t="s">
        <v>62</v>
      </c>
      <c r="DL8" s="10" t="s">
        <v>62</v>
      </c>
      <c r="DM8" s="10">
        <f>SUM(DM4:DM7)</f>
        <v>1</v>
      </c>
      <c r="DN8" s="10" t="s">
        <v>62</v>
      </c>
      <c r="DO8" s="10" t="s">
        <v>62</v>
      </c>
      <c r="DP8" s="10" t="s">
        <v>62</v>
      </c>
      <c r="DQ8" s="10" t="s">
        <v>62</v>
      </c>
      <c r="DR8" s="10" t="s">
        <v>62</v>
      </c>
      <c r="DS8" s="10">
        <f t="shared" ref="DS8:DV8" si="10">SUM(DS4:DS7)</f>
        <v>2</v>
      </c>
      <c r="DT8" s="10">
        <f t="shared" si="10"/>
        <v>2</v>
      </c>
      <c r="DU8" s="10">
        <f t="shared" si="10"/>
        <v>2</v>
      </c>
      <c r="DV8" s="10">
        <f t="shared" si="10"/>
        <v>2</v>
      </c>
    </row>
    <row r="9" spans="1:126" ht="16.2" thickBot="1" x14ac:dyDescent="0.35">
      <c r="A9" s="552" t="s">
        <v>45</v>
      </c>
      <c r="B9" s="552"/>
      <c r="C9" s="11">
        <f>AVERAGE(C4:C7)</f>
        <v>0.5</v>
      </c>
      <c r="D9" s="11">
        <f>AVERAGE(D4:D7)</f>
        <v>0.33333333333333331</v>
      </c>
      <c r="E9" s="11" t="s">
        <v>62</v>
      </c>
      <c r="F9" s="11">
        <f t="shared" ref="F9:H9" si="11">AVERAGE(F4:F7)</f>
        <v>0.66666666666666663</v>
      </c>
      <c r="G9" s="11" t="s">
        <v>62</v>
      </c>
      <c r="H9" s="11">
        <f t="shared" si="11"/>
        <v>0.375</v>
      </c>
      <c r="I9" s="11" t="s">
        <v>62</v>
      </c>
      <c r="J9" s="11" t="s">
        <v>62</v>
      </c>
      <c r="K9" s="11" t="s">
        <v>62</v>
      </c>
      <c r="L9" s="11" t="s">
        <v>62</v>
      </c>
      <c r="M9" s="11">
        <f t="shared" ref="M9" si="12">AVERAGE(M4:M7)</f>
        <v>1</v>
      </c>
      <c r="N9" s="11" t="s">
        <v>62</v>
      </c>
      <c r="O9" s="11" t="s">
        <v>62</v>
      </c>
      <c r="P9" s="11" t="s">
        <v>62</v>
      </c>
      <c r="Q9" s="11" t="s">
        <v>62</v>
      </c>
      <c r="R9" s="11">
        <f t="shared" ref="R9" si="13">AVERAGE(R4:R7)</f>
        <v>0.33333333333333331</v>
      </c>
      <c r="S9" s="11" t="s">
        <v>62</v>
      </c>
      <c r="T9" s="11" t="s">
        <v>62</v>
      </c>
      <c r="U9" s="11" t="s">
        <v>62</v>
      </c>
      <c r="V9" s="11" t="s">
        <v>62</v>
      </c>
      <c r="W9" s="11" t="s">
        <v>62</v>
      </c>
      <c r="X9" s="11" t="s">
        <v>62</v>
      </c>
      <c r="Y9" s="11" t="s">
        <v>62</v>
      </c>
      <c r="Z9" s="11" t="s">
        <v>62</v>
      </c>
      <c r="AA9" s="11" t="s">
        <v>62</v>
      </c>
      <c r="AB9" s="11">
        <f t="shared" ref="AB9" si="14">AVERAGE(AB4:AB7)</f>
        <v>1</v>
      </c>
      <c r="AC9" s="11" t="s">
        <v>62</v>
      </c>
      <c r="AD9" s="11" t="s">
        <v>62</v>
      </c>
      <c r="AE9" s="11" t="s">
        <v>62</v>
      </c>
      <c r="AF9" s="11">
        <f>AVERAGE(AF4:AF7)</f>
        <v>0.33333333333333331</v>
      </c>
      <c r="AG9" s="11" t="s">
        <v>62</v>
      </c>
      <c r="AH9" s="11" t="s">
        <v>62</v>
      </c>
      <c r="AI9" s="11" t="s">
        <v>62</v>
      </c>
      <c r="AJ9" s="11">
        <f>AVERAGE(AJ4:AJ7)</f>
        <v>0.66666666666666663</v>
      </c>
      <c r="AK9" s="11" t="s">
        <v>62</v>
      </c>
      <c r="AL9" s="11" t="s">
        <v>62</v>
      </c>
      <c r="AM9" s="11" t="s">
        <v>62</v>
      </c>
      <c r="AN9" s="11">
        <f t="shared" ref="AN9" si="15">AVERAGE(AN4:AN7)</f>
        <v>1</v>
      </c>
      <c r="AO9" s="10" t="s">
        <v>62</v>
      </c>
      <c r="AP9" s="10" t="s">
        <v>62</v>
      </c>
      <c r="AQ9" s="10" t="s">
        <v>62</v>
      </c>
      <c r="AR9" s="10" t="s">
        <v>62</v>
      </c>
      <c r="AS9" s="10" t="s">
        <v>62</v>
      </c>
      <c r="AT9" s="10" t="s">
        <v>62</v>
      </c>
      <c r="AU9" s="10" t="s">
        <v>62</v>
      </c>
      <c r="AV9" s="10" t="s">
        <v>62</v>
      </c>
      <c r="AW9" s="10" t="s">
        <v>62</v>
      </c>
      <c r="AX9" s="10" t="s">
        <v>62</v>
      </c>
      <c r="AY9" s="10" t="s">
        <v>62</v>
      </c>
      <c r="AZ9" s="10" t="s">
        <v>62</v>
      </c>
      <c r="BA9" s="10" t="s">
        <v>62</v>
      </c>
      <c r="BB9" s="10" t="s">
        <v>62</v>
      </c>
      <c r="BC9" s="10" t="s">
        <v>62</v>
      </c>
      <c r="BD9" s="11">
        <f t="shared" ref="BD9" si="16">AVERAGE(BD4:BD7)</f>
        <v>0.66666666666666663</v>
      </c>
      <c r="BE9" s="11" t="s">
        <v>62</v>
      </c>
      <c r="BF9" s="11" t="s">
        <v>62</v>
      </c>
      <c r="BG9" s="11" t="s">
        <v>62</v>
      </c>
      <c r="BH9" s="11">
        <f t="shared" ref="BH9" si="17">AVERAGE(BH4:BH7)</f>
        <v>0.66666666666666663</v>
      </c>
      <c r="BI9" s="11" t="s">
        <v>62</v>
      </c>
      <c r="BJ9" s="11" t="s">
        <v>62</v>
      </c>
      <c r="BK9" s="11" t="s">
        <v>62</v>
      </c>
      <c r="BL9" s="11">
        <f>AVERAGE(BL4:BL7)</f>
        <v>0.66666666666666663</v>
      </c>
      <c r="BM9" s="11" t="s">
        <v>62</v>
      </c>
      <c r="BN9" s="11" t="s">
        <v>62</v>
      </c>
      <c r="BO9" s="11" t="s">
        <v>62</v>
      </c>
      <c r="BP9" s="11" t="s">
        <v>62</v>
      </c>
      <c r="BQ9" s="11">
        <f t="shared" ref="BQ9:BR9" si="18">AVERAGE(BQ4:BQ7)</f>
        <v>1</v>
      </c>
      <c r="BR9" s="11">
        <f t="shared" si="18"/>
        <v>1</v>
      </c>
      <c r="BS9" s="11" t="s">
        <v>62</v>
      </c>
      <c r="BT9" s="11" t="s">
        <v>62</v>
      </c>
      <c r="BU9" s="11">
        <f t="shared" ref="BU9" si="19">AVERAGE(BU4:BU7)</f>
        <v>1</v>
      </c>
      <c r="BV9" s="11" t="s">
        <v>62</v>
      </c>
      <c r="BW9" s="11" t="s">
        <v>62</v>
      </c>
      <c r="BX9" s="11">
        <f>AVERAGE(BX4:BX7)</f>
        <v>0.33333333333333331</v>
      </c>
      <c r="BY9" s="11" t="s">
        <v>62</v>
      </c>
      <c r="BZ9" s="11" t="s">
        <v>62</v>
      </c>
      <c r="CA9" s="11" t="s">
        <v>62</v>
      </c>
      <c r="CB9" s="11" t="s">
        <v>62</v>
      </c>
      <c r="CC9" s="11" t="s">
        <v>62</v>
      </c>
      <c r="CD9" s="11" t="s">
        <v>62</v>
      </c>
      <c r="CE9" s="11" t="s">
        <v>62</v>
      </c>
      <c r="CF9" s="11">
        <f>AVERAGE(CF4:CF7)</f>
        <v>0.33333333333333331</v>
      </c>
      <c r="CG9" s="11" t="s">
        <v>62</v>
      </c>
      <c r="CH9" s="11" t="s">
        <v>62</v>
      </c>
      <c r="CI9" s="11" t="s">
        <v>62</v>
      </c>
      <c r="CJ9" s="11" t="s">
        <v>62</v>
      </c>
      <c r="CK9" s="11" t="s">
        <v>62</v>
      </c>
      <c r="CL9" s="11" t="s">
        <v>62</v>
      </c>
      <c r="CM9" s="11" t="s">
        <v>62</v>
      </c>
      <c r="CN9" s="11" t="s">
        <v>62</v>
      </c>
      <c r="CO9" s="11" t="s">
        <v>62</v>
      </c>
      <c r="CP9" s="11" t="s">
        <v>62</v>
      </c>
      <c r="CQ9" s="11" t="s">
        <v>62</v>
      </c>
      <c r="CR9" s="11" t="s">
        <v>62</v>
      </c>
      <c r="CS9" s="11" t="s">
        <v>62</v>
      </c>
      <c r="CT9" s="11">
        <f t="shared" ref="CT9" si="20">AVERAGE(CT4:CT7)</f>
        <v>0.66666666666666663</v>
      </c>
      <c r="CU9" s="11" t="s">
        <v>62</v>
      </c>
      <c r="CV9" s="11" t="s">
        <v>62</v>
      </c>
      <c r="CW9" s="11" t="s">
        <v>62</v>
      </c>
      <c r="CX9" s="11" t="s">
        <v>62</v>
      </c>
      <c r="CY9" s="11" t="s">
        <v>62</v>
      </c>
      <c r="CZ9" s="11" t="s">
        <v>62</v>
      </c>
      <c r="DA9" s="11" t="s">
        <v>62</v>
      </c>
      <c r="DB9" s="11" t="s">
        <v>62</v>
      </c>
      <c r="DC9" s="11" t="s">
        <v>62</v>
      </c>
      <c r="DD9" s="11" t="s">
        <v>62</v>
      </c>
      <c r="DE9" s="11" t="s">
        <v>62</v>
      </c>
      <c r="DF9" s="11" t="s">
        <v>62</v>
      </c>
      <c r="DG9" s="11">
        <f>AVERAGE(DG4:DG7)</f>
        <v>0.66666666666666663</v>
      </c>
      <c r="DH9" s="11" t="s">
        <v>62</v>
      </c>
      <c r="DI9" s="11" t="s">
        <v>62</v>
      </c>
      <c r="DJ9" s="11" t="s">
        <v>62</v>
      </c>
      <c r="DK9" s="11" t="s">
        <v>62</v>
      </c>
      <c r="DL9" s="11" t="s">
        <v>62</v>
      </c>
      <c r="DM9" s="11">
        <f>AVERAGE(DM4:DM7)</f>
        <v>1</v>
      </c>
      <c r="DN9" s="11" t="s">
        <v>62</v>
      </c>
      <c r="DO9" s="11" t="s">
        <v>62</v>
      </c>
      <c r="DP9" s="11" t="s">
        <v>62</v>
      </c>
      <c r="DQ9" s="11" t="s">
        <v>62</v>
      </c>
      <c r="DR9" s="11" t="s">
        <v>62</v>
      </c>
      <c r="DS9" s="11">
        <f t="shared" ref="DS9:DV9" si="21">AVERAGE(DS4:DS7)</f>
        <v>0.66666666666666663</v>
      </c>
      <c r="DT9" s="11">
        <f t="shared" si="21"/>
        <v>0.66666666666666663</v>
      </c>
      <c r="DU9" s="11">
        <f t="shared" si="21"/>
        <v>0.66666666666666663</v>
      </c>
      <c r="DV9" s="11">
        <f t="shared" si="21"/>
        <v>0.66666666666666663</v>
      </c>
    </row>
  </sheetData>
  <mergeCells count="4">
    <mergeCell ref="A3:B3"/>
    <mergeCell ref="C3:DV3"/>
    <mergeCell ref="A8:B8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6351-275A-4BA6-A99C-9B4F649C8765}">
  <dimension ref="B2:H112"/>
  <sheetViews>
    <sheetView workbookViewId="0">
      <selection activeCell="D99" sqref="D99"/>
    </sheetView>
  </sheetViews>
  <sheetFormatPr defaultRowHeight="14.4" x14ac:dyDescent="0.3"/>
  <cols>
    <col min="1" max="1" width="4.44140625" customWidth="1"/>
    <col min="2" max="2" width="52.33203125" customWidth="1"/>
    <col min="3" max="3" width="13.33203125" customWidth="1"/>
    <col min="4" max="4" width="14.6640625" style="30" customWidth="1"/>
    <col min="5" max="5" width="11.109375" style="487" customWidth="1"/>
    <col min="7" max="7" width="11.88671875" customWidth="1"/>
    <col min="8" max="8" width="25" customWidth="1"/>
  </cols>
  <sheetData>
    <row r="2" spans="2:8" ht="15" customHeight="1" x14ac:dyDescent="0.3">
      <c r="B2" s="524" t="s">
        <v>590</v>
      </c>
      <c r="C2" s="524"/>
      <c r="D2" s="524"/>
      <c r="E2" s="524"/>
    </row>
    <row r="3" spans="2:8" ht="15.75" customHeight="1" x14ac:dyDescent="0.3">
      <c r="B3" s="524"/>
      <c r="C3" s="524"/>
      <c r="D3" s="524"/>
      <c r="E3" s="524"/>
    </row>
    <row r="4" spans="2:8" ht="46.8" x14ac:dyDescent="0.3">
      <c r="B4" s="478" t="s">
        <v>347</v>
      </c>
      <c r="C4" s="525" t="s">
        <v>346</v>
      </c>
      <c r="D4" s="525"/>
      <c r="E4" s="525"/>
    </row>
    <row r="5" spans="2:8" ht="31.2" x14ac:dyDescent="0.3">
      <c r="B5" s="479"/>
      <c r="C5" s="480">
        <v>2022</v>
      </c>
      <c r="D5" s="479">
        <v>2023</v>
      </c>
      <c r="E5" s="481" t="s">
        <v>591</v>
      </c>
    </row>
    <row r="6" spans="2:8" ht="15.6" x14ac:dyDescent="0.3">
      <c r="B6" s="305" t="s">
        <v>324</v>
      </c>
      <c r="C6" s="110">
        <v>8</v>
      </c>
      <c r="D6" s="110">
        <v>30</v>
      </c>
      <c r="E6" s="482">
        <f>IF(ISERROR(C6-D6),0,(C6-D6))</f>
        <v>-22</v>
      </c>
      <c r="G6" s="483">
        <v>10</v>
      </c>
      <c r="H6" s="484" t="s">
        <v>592</v>
      </c>
    </row>
    <row r="7" spans="2:8" ht="15.6" x14ac:dyDescent="0.3">
      <c r="B7" s="314" t="s">
        <v>299</v>
      </c>
      <c r="C7" s="110">
        <v>39</v>
      </c>
      <c r="D7" s="110">
        <v>48</v>
      </c>
      <c r="E7" s="482">
        <f t="shared" ref="E7:E70" si="0">IF(ISERROR(C7-D7),0,(C7-D7))</f>
        <v>-9</v>
      </c>
      <c r="G7" s="485">
        <f>IF(ISERROR(#REF!-F6),0,(#REF!-F6))</f>
        <v>0</v>
      </c>
      <c r="H7" s="484" t="s">
        <v>593</v>
      </c>
    </row>
    <row r="8" spans="2:8" ht="15.6" x14ac:dyDescent="0.3">
      <c r="B8" s="305" t="s">
        <v>337</v>
      </c>
      <c r="C8" s="110">
        <v>33</v>
      </c>
      <c r="D8" s="110">
        <v>33</v>
      </c>
      <c r="E8" s="482">
        <f t="shared" si="0"/>
        <v>0</v>
      </c>
      <c r="G8" s="483">
        <v>9</v>
      </c>
      <c r="H8" s="484" t="s">
        <v>594</v>
      </c>
    </row>
    <row r="9" spans="2:8" ht="15.6" x14ac:dyDescent="0.3">
      <c r="B9" s="305" t="s">
        <v>340</v>
      </c>
      <c r="C9" s="110">
        <v>11</v>
      </c>
      <c r="D9" s="110">
        <v>19</v>
      </c>
      <c r="E9" s="482">
        <f t="shared" si="0"/>
        <v>-8</v>
      </c>
    </row>
    <row r="10" spans="2:8" ht="15.6" x14ac:dyDescent="0.3">
      <c r="B10" s="305" t="s">
        <v>343</v>
      </c>
      <c r="C10" s="110">
        <v>23</v>
      </c>
      <c r="D10" s="110">
        <v>16</v>
      </c>
      <c r="E10" s="482">
        <f t="shared" si="0"/>
        <v>7</v>
      </c>
    </row>
    <row r="11" spans="2:8" ht="15.6" x14ac:dyDescent="0.3">
      <c r="B11" s="305" t="s">
        <v>344</v>
      </c>
      <c r="C11" s="110">
        <v>29</v>
      </c>
      <c r="D11" s="110">
        <v>20</v>
      </c>
      <c r="E11" s="482">
        <f t="shared" si="0"/>
        <v>9</v>
      </c>
    </row>
    <row r="12" spans="2:8" ht="15.6" x14ac:dyDescent="0.3">
      <c r="B12" s="314" t="s">
        <v>46</v>
      </c>
      <c r="C12" s="110">
        <v>79</v>
      </c>
      <c r="D12" s="110">
        <v>101</v>
      </c>
      <c r="E12" s="482">
        <f t="shared" si="0"/>
        <v>-22</v>
      </c>
    </row>
    <row r="13" spans="2:8" ht="15.6" x14ac:dyDescent="0.3">
      <c r="B13" s="314" t="s">
        <v>265</v>
      </c>
      <c r="C13" s="110">
        <v>84</v>
      </c>
      <c r="D13" s="110">
        <v>117</v>
      </c>
      <c r="E13" s="482">
        <f t="shared" si="0"/>
        <v>-33</v>
      </c>
    </row>
    <row r="14" spans="2:8" ht="15.6" x14ac:dyDescent="0.3">
      <c r="B14" s="305" t="s">
        <v>325</v>
      </c>
      <c r="C14" s="110">
        <v>16</v>
      </c>
      <c r="D14" s="110">
        <v>12</v>
      </c>
      <c r="E14" s="482">
        <f t="shared" si="0"/>
        <v>4</v>
      </c>
    </row>
    <row r="15" spans="2:8" ht="15.6" x14ac:dyDescent="0.3">
      <c r="B15" s="305" t="s">
        <v>326</v>
      </c>
      <c r="C15" s="110">
        <v>88</v>
      </c>
      <c r="D15" s="110">
        <v>111</v>
      </c>
      <c r="E15" s="482">
        <f t="shared" si="0"/>
        <v>-23</v>
      </c>
    </row>
    <row r="16" spans="2:8" ht="15.6" x14ac:dyDescent="0.3">
      <c r="B16" s="305" t="s">
        <v>297</v>
      </c>
      <c r="C16" s="110">
        <v>82</v>
      </c>
      <c r="D16" s="110">
        <v>105</v>
      </c>
      <c r="E16" s="482">
        <f t="shared" si="0"/>
        <v>-23</v>
      </c>
    </row>
    <row r="17" spans="2:5" ht="15.6" x14ac:dyDescent="0.3">
      <c r="B17" s="314" t="s">
        <v>266</v>
      </c>
      <c r="C17" s="110">
        <v>80</v>
      </c>
      <c r="D17" s="110">
        <v>37</v>
      </c>
      <c r="E17" s="482">
        <f t="shared" si="0"/>
        <v>43</v>
      </c>
    </row>
    <row r="18" spans="2:5" ht="15.6" x14ac:dyDescent="0.3">
      <c r="B18" s="314" t="s">
        <v>311</v>
      </c>
      <c r="C18" s="110">
        <v>65</v>
      </c>
      <c r="D18" s="110">
        <v>85</v>
      </c>
      <c r="E18" s="482">
        <f t="shared" si="0"/>
        <v>-20</v>
      </c>
    </row>
    <row r="19" spans="2:5" ht="15.6" x14ac:dyDescent="0.3">
      <c r="B19" s="305" t="s">
        <v>322</v>
      </c>
      <c r="C19" s="110">
        <v>71</v>
      </c>
      <c r="D19" s="110">
        <v>91</v>
      </c>
      <c r="E19" s="482">
        <f t="shared" si="0"/>
        <v>-20</v>
      </c>
    </row>
    <row r="20" spans="2:5" ht="15.6" x14ac:dyDescent="0.3">
      <c r="B20" s="305" t="s">
        <v>316</v>
      </c>
      <c r="C20" s="110">
        <v>52</v>
      </c>
      <c r="D20" s="110">
        <v>88</v>
      </c>
      <c r="E20" s="482">
        <f t="shared" si="0"/>
        <v>-36</v>
      </c>
    </row>
    <row r="21" spans="2:5" ht="15.6" x14ac:dyDescent="0.3">
      <c r="B21" s="305" t="s">
        <v>315</v>
      </c>
      <c r="C21" s="110">
        <v>75</v>
      </c>
      <c r="D21" s="110">
        <v>98</v>
      </c>
      <c r="E21" s="482">
        <f t="shared" si="0"/>
        <v>-23</v>
      </c>
    </row>
    <row r="22" spans="2:5" ht="15.6" x14ac:dyDescent="0.3">
      <c r="B22" s="305" t="s">
        <v>327</v>
      </c>
      <c r="C22" s="110">
        <v>24</v>
      </c>
      <c r="D22" s="110">
        <v>6</v>
      </c>
      <c r="E22" s="482">
        <f t="shared" si="0"/>
        <v>18</v>
      </c>
    </row>
    <row r="23" spans="2:5" ht="15.6" x14ac:dyDescent="0.3">
      <c r="B23" s="305" t="s">
        <v>321</v>
      </c>
      <c r="C23" s="110">
        <v>59</v>
      </c>
      <c r="D23" s="110">
        <v>88</v>
      </c>
      <c r="E23" s="482">
        <f t="shared" si="0"/>
        <v>-29</v>
      </c>
    </row>
    <row r="24" spans="2:5" ht="15.6" x14ac:dyDescent="0.3">
      <c r="B24" s="305" t="s">
        <v>328</v>
      </c>
      <c r="C24" s="110">
        <v>42</v>
      </c>
      <c r="D24" s="110">
        <v>43</v>
      </c>
      <c r="E24" s="482">
        <f t="shared" si="0"/>
        <v>-1</v>
      </c>
    </row>
    <row r="25" spans="2:5" ht="15.6" x14ac:dyDescent="0.3">
      <c r="B25" s="305" t="s">
        <v>318</v>
      </c>
      <c r="C25" s="110">
        <v>59</v>
      </c>
      <c r="D25" s="110">
        <v>41</v>
      </c>
      <c r="E25" s="482">
        <f t="shared" si="0"/>
        <v>18</v>
      </c>
    </row>
    <row r="26" spans="2:5" ht="15.6" x14ac:dyDescent="0.3">
      <c r="B26" s="305" t="s">
        <v>302</v>
      </c>
      <c r="C26" s="110">
        <v>93</v>
      </c>
      <c r="D26" s="110">
        <v>115</v>
      </c>
      <c r="E26" s="482">
        <f t="shared" si="0"/>
        <v>-22</v>
      </c>
    </row>
    <row r="27" spans="2:5" ht="15.6" x14ac:dyDescent="0.3">
      <c r="B27" s="305" t="s">
        <v>329</v>
      </c>
      <c r="C27" s="110">
        <v>40</v>
      </c>
      <c r="D27" s="110">
        <v>9</v>
      </c>
      <c r="E27" s="482">
        <f t="shared" si="0"/>
        <v>31</v>
      </c>
    </row>
    <row r="28" spans="2:5" ht="15.6" x14ac:dyDescent="0.3">
      <c r="B28" s="305" t="s">
        <v>298</v>
      </c>
      <c r="C28" s="110">
        <v>55</v>
      </c>
      <c r="D28" s="110">
        <v>73</v>
      </c>
      <c r="E28" s="482">
        <f t="shared" si="0"/>
        <v>-18</v>
      </c>
    </row>
    <row r="29" spans="2:5" ht="15.6" x14ac:dyDescent="0.3">
      <c r="B29" s="305" t="s">
        <v>330</v>
      </c>
      <c r="C29" s="110">
        <v>9</v>
      </c>
      <c r="D29" s="110">
        <v>1</v>
      </c>
      <c r="E29" s="482">
        <f t="shared" si="0"/>
        <v>8</v>
      </c>
    </row>
    <row r="30" spans="2:5" ht="15.6" x14ac:dyDescent="0.3">
      <c r="B30" s="305" t="s">
        <v>310</v>
      </c>
      <c r="C30" s="110">
        <v>81</v>
      </c>
      <c r="D30" s="110">
        <v>100</v>
      </c>
      <c r="E30" s="482">
        <f t="shared" si="0"/>
        <v>-19</v>
      </c>
    </row>
    <row r="31" spans="2:5" ht="15.6" x14ac:dyDescent="0.3">
      <c r="B31" s="305" t="s">
        <v>389</v>
      </c>
      <c r="C31" s="110">
        <v>42</v>
      </c>
      <c r="D31" s="110">
        <v>57</v>
      </c>
      <c r="E31" s="482">
        <f t="shared" si="0"/>
        <v>-15</v>
      </c>
    </row>
    <row r="32" spans="2:5" ht="15.6" x14ac:dyDescent="0.3">
      <c r="B32" s="314" t="s">
        <v>268</v>
      </c>
      <c r="C32" s="110">
        <v>29</v>
      </c>
      <c r="D32" s="110">
        <v>56</v>
      </c>
      <c r="E32" s="482">
        <f t="shared" si="0"/>
        <v>-27</v>
      </c>
    </row>
    <row r="33" spans="2:5" ht="15.6" x14ac:dyDescent="0.3">
      <c r="B33" s="314" t="s">
        <v>357</v>
      </c>
      <c r="C33" s="110">
        <v>6</v>
      </c>
      <c r="D33" s="110">
        <v>6</v>
      </c>
      <c r="E33" s="482">
        <f t="shared" si="0"/>
        <v>0</v>
      </c>
    </row>
    <row r="34" spans="2:5" ht="15.6" x14ac:dyDescent="0.3">
      <c r="B34" s="314" t="s">
        <v>269</v>
      </c>
      <c r="C34" s="110">
        <v>76</v>
      </c>
      <c r="D34" s="110">
        <v>70</v>
      </c>
      <c r="E34" s="482">
        <f t="shared" si="0"/>
        <v>6</v>
      </c>
    </row>
    <row r="35" spans="2:5" ht="15.6" x14ac:dyDescent="0.3">
      <c r="B35" s="314" t="s">
        <v>393</v>
      </c>
      <c r="C35" s="110">
        <v>11</v>
      </c>
      <c r="D35" s="110">
        <v>29</v>
      </c>
      <c r="E35" s="482">
        <f t="shared" si="0"/>
        <v>-18</v>
      </c>
    </row>
    <row r="36" spans="2:5" ht="15.6" x14ac:dyDescent="0.3">
      <c r="B36" s="314" t="s">
        <v>57</v>
      </c>
      <c r="C36" s="110">
        <v>4</v>
      </c>
      <c r="D36" s="110">
        <v>1</v>
      </c>
      <c r="E36" s="482">
        <f t="shared" si="0"/>
        <v>3</v>
      </c>
    </row>
    <row r="37" spans="2:5" ht="15.6" x14ac:dyDescent="0.3">
      <c r="B37" s="314" t="s">
        <v>271</v>
      </c>
      <c r="C37" s="110">
        <v>25</v>
      </c>
      <c r="D37" s="110">
        <v>11</v>
      </c>
      <c r="E37" s="482">
        <f t="shared" si="0"/>
        <v>14</v>
      </c>
    </row>
    <row r="38" spans="2:5" ht="15.6" x14ac:dyDescent="0.3">
      <c r="B38" s="314" t="s">
        <v>2</v>
      </c>
      <c r="C38" s="110">
        <v>3</v>
      </c>
      <c r="D38" s="110">
        <v>1</v>
      </c>
      <c r="E38" s="482">
        <f t="shared" si="0"/>
        <v>2</v>
      </c>
    </row>
    <row r="39" spans="2:5" ht="15.6" x14ac:dyDescent="0.3">
      <c r="B39" s="314" t="s">
        <v>303</v>
      </c>
      <c r="C39" s="110">
        <v>33</v>
      </c>
      <c r="D39" s="110">
        <v>45</v>
      </c>
      <c r="E39" s="482">
        <f t="shared" si="0"/>
        <v>-12</v>
      </c>
    </row>
    <row r="40" spans="2:5" ht="15.6" x14ac:dyDescent="0.3">
      <c r="B40" s="314" t="s">
        <v>331</v>
      </c>
      <c r="C40" s="110">
        <v>92</v>
      </c>
      <c r="D40" s="110">
        <v>115</v>
      </c>
      <c r="E40" s="482">
        <f t="shared" si="0"/>
        <v>-23</v>
      </c>
    </row>
    <row r="41" spans="2:5" ht="15.6" x14ac:dyDescent="0.3">
      <c r="B41" s="314" t="s">
        <v>272</v>
      </c>
      <c r="C41" s="110">
        <v>86</v>
      </c>
      <c r="D41" s="110">
        <v>108</v>
      </c>
      <c r="E41" s="482">
        <f t="shared" si="0"/>
        <v>-22</v>
      </c>
    </row>
    <row r="42" spans="2:5" ht="15.6" x14ac:dyDescent="0.3">
      <c r="B42" s="314" t="s">
        <v>3</v>
      </c>
      <c r="C42" s="110">
        <v>27</v>
      </c>
      <c r="D42" s="110">
        <v>45</v>
      </c>
      <c r="E42" s="482">
        <f t="shared" si="0"/>
        <v>-18</v>
      </c>
    </row>
    <row r="43" spans="2:5" ht="15.6" x14ac:dyDescent="0.3">
      <c r="B43" s="314" t="s">
        <v>273</v>
      </c>
      <c r="C43" s="110">
        <v>74</v>
      </c>
      <c r="D43" s="110">
        <v>92</v>
      </c>
      <c r="E43" s="482">
        <f t="shared" si="0"/>
        <v>-18</v>
      </c>
    </row>
    <row r="44" spans="2:5" ht="15.6" x14ac:dyDescent="0.3">
      <c r="B44" s="314" t="s">
        <v>274</v>
      </c>
      <c r="C44" s="110">
        <v>95</v>
      </c>
      <c r="D44" s="110">
        <v>118</v>
      </c>
      <c r="E44" s="482">
        <f t="shared" si="0"/>
        <v>-23</v>
      </c>
    </row>
    <row r="45" spans="2:5" ht="15.6" x14ac:dyDescent="0.3">
      <c r="B45" s="314" t="s">
        <v>275</v>
      </c>
      <c r="C45" s="110">
        <v>76</v>
      </c>
      <c r="D45" s="110">
        <v>102</v>
      </c>
      <c r="E45" s="482">
        <f t="shared" si="0"/>
        <v>-26</v>
      </c>
    </row>
    <row r="46" spans="2:5" ht="15.6" x14ac:dyDescent="0.3">
      <c r="B46" s="314" t="s">
        <v>4</v>
      </c>
      <c r="C46" s="110">
        <v>18</v>
      </c>
      <c r="D46" s="110">
        <v>32</v>
      </c>
      <c r="E46" s="482">
        <f t="shared" si="0"/>
        <v>-14</v>
      </c>
    </row>
    <row r="47" spans="2:5" ht="15.6" x14ac:dyDescent="0.3">
      <c r="B47" s="314" t="s">
        <v>5</v>
      </c>
      <c r="C47" s="110">
        <v>27</v>
      </c>
      <c r="D47" s="110">
        <v>30</v>
      </c>
      <c r="E47" s="482">
        <f t="shared" si="0"/>
        <v>-3</v>
      </c>
    </row>
    <row r="48" spans="2:5" ht="15.6" x14ac:dyDescent="0.3">
      <c r="B48" s="314" t="s">
        <v>276</v>
      </c>
      <c r="C48" s="110">
        <v>47</v>
      </c>
      <c r="D48" s="110">
        <v>54</v>
      </c>
      <c r="E48" s="482">
        <f t="shared" si="0"/>
        <v>-7</v>
      </c>
    </row>
    <row r="49" spans="2:5" ht="15.6" x14ac:dyDescent="0.3">
      <c r="B49" s="314" t="s">
        <v>6</v>
      </c>
      <c r="C49" s="110">
        <v>32</v>
      </c>
      <c r="D49" s="110">
        <v>23</v>
      </c>
      <c r="E49" s="482">
        <f t="shared" si="0"/>
        <v>9</v>
      </c>
    </row>
    <row r="50" spans="2:5" ht="15.6" x14ac:dyDescent="0.3">
      <c r="B50" s="314" t="s">
        <v>277</v>
      </c>
      <c r="C50" s="110">
        <v>18</v>
      </c>
      <c r="D50" s="110">
        <v>18</v>
      </c>
      <c r="E50" s="482">
        <f t="shared" si="0"/>
        <v>0</v>
      </c>
    </row>
    <row r="51" spans="2:5" ht="15.6" x14ac:dyDescent="0.3">
      <c r="B51" s="314" t="s">
        <v>7</v>
      </c>
      <c r="C51" s="110">
        <v>11</v>
      </c>
      <c r="D51" s="110">
        <v>15</v>
      </c>
      <c r="E51" s="482">
        <f t="shared" si="0"/>
        <v>-4</v>
      </c>
    </row>
    <row r="52" spans="2:5" ht="15.6" x14ac:dyDescent="0.3">
      <c r="B52" s="314" t="s">
        <v>8</v>
      </c>
      <c r="C52" s="110">
        <v>47</v>
      </c>
      <c r="D52" s="110">
        <v>70</v>
      </c>
      <c r="E52" s="482">
        <f t="shared" si="0"/>
        <v>-23</v>
      </c>
    </row>
    <row r="53" spans="2:5" ht="15.6" x14ac:dyDescent="0.3">
      <c r="B53" s="314" t="s">
        <v>278</v>
      </c>
      <c r="C53" s="110">
        <v>63</v>
      </c>
      <c r="D53" s="110">
        <v>77</v>
      </c>
      <c r="E53" s="482">
        <f t="shared" si="0"/>
        <v>-14</v>
      </c>
    </row>
    <row r="54" spans="2:5" ht="15.6" x14ac:dyDescent="0.3">
      <c r="B54" s="314" t="s">
        <v>282</v>
      </c>
      <c r="C54" s="110">
        <v>95</v>
      </c>
      <c r="D54" s="110">
        <v>118</v>
      </c>
      <c r="E54" s="482">
        <f t="shared" si="0"/>
        <v>-23</v>
      </c>
    </row>
    <row r="55" spans="2:5" ht="15.6" x14ac:dyDescent="0.3">
      <c r="B55" s="314" t="s">
        <v>283</v>
      </c>
      <c r="C55" s="110">
        <v>40</v>
      </c>
      <c r="D55" s="110">
        <v>12</v>
      </c>
      <c r="E55" s="482">
        <f t="shared" si="0"/>
        <v>28</v>
      </c>
    </row>
    <row r="56" spans="2:5" ht="15.6" x14ac:dyDescent="0.3">
      <c r="B56" s="314" t="s">
        <v>9</v>
      </c>
      <c r="C56" s="110">
        <v>1</v>
      </c>
      <c r="D56" s="110">
        <v>1</v>
      </c>
      <c r="E56" s="482">
        <f t="shared" si="0"/>
        <v>0</v>
      </c>
    </row>
    <row r="57" spans="2:5" ht="15.6" x14ac:dyDescent="0.3">
      <c r="B57" s="314" t="s">
        <v>59</v>
      </c>
      <c r="C57" s="110">
        <v>10</v>
      </c>
      <c r="D57" s="110">
        <v>6</v>
      </c>
      <c r="E57" s="482">
        <f t="shared" si="0"/>
        <v>4</v>
      </c>
    </row>
    <row r="58" spans="2:5" ht="15.6" x14ac:dyDescent="0.3">
      <c r="B58" s="314" t="s">
        <v>284</v>
      </c>
      <c r="C58" s="110">
        <v>51</v>
      </c>
      <c r="D58" s="110">
        <v>74</v>
      </c>
      <c r="E58" s="482">
        <f t="shared" si="0"/>
        <v>-23</v>
      </c>
    </row>
    <row r="59" spans="2:5" ht="15.6" x14ac:dyDescent="0.3">
      <c r="B59" s="314" t="s">
        <v>10</v>
      </c>
      <c r="C59" s="110">
        <v>7</v>
      </c>
      <c r="D59" s="110">
        <v>16</v>
      </c>
      <c r="E59" s="482">
        <f t="shared" si="0"/>
        <v>-9</v>
      </c>
    </row>
    <row r="60" spans="2:5" ht="15.6" x14ac:dyDescent="0.3">
      <c r="B60" s="314" t="s">
        <v>11</v>
      </c>
      <c r="C60" s="110">
        <v>37</v>
      </c>
      <c r="D60" s="110">
        <v>54</v>
      </c>
      <c r="E60" s="482">
        <f t="shared" si="0"/>
        <v>-17</v>
      </c>
    </row>
    <row r="61" spans="2:5" ht="15.6" x14ac:dyDescent="0.3">
      <c r="B61" s="314" t="s">
        <v>334</v>
      </c>
      <c r="C61" s="110">
        <v>52</v>
      </c>
      <c r="D61" s="110">
        <v>57</v>
      </c>
      <c r="E61" s="482">
        <f t="shared" si="0"/>
        <v>-5</v>
      </c>
    </row>
    <row r="62" spans="2:5" ht="15.6" x14ac:dyDescent="0.3">
      <c r="B62" s="314" t="s">
        <v>12</v>
      </c>
      <c r="C62" s="110">
        <v>54</v>
      </c>
      <c r="D62" s="110">
        <v>57</v>
      </c>
      <c r="E62" s="482">
        <f t="shared" si="0"/>
        <v>-3</v>
      </c>
    </row>
    <row r="63" spans="2:5" ht="15.6" x14ac:dyDescent="0.3">
      <c r="B63" s="314" t="s">
        <v>13</v>
      </c>
      <c r="C63" s="110">
        <v>50</v>
      </c>
      <c r="D63" s="110">
        <v>65</v>
      </c>
      <c r="E63" s="482">
        <f t="shared" si="0"/>
        <v>-15</v>
      </c>
    </row>
    <row r="64" spans="2:5" ht="15.6" x14ac:dyDescent="0.3">
      <c r="B64" s="314" t="s">
        <v>335</v>
      </c>
      <c r="C64" s="110">
        <v>93</v>
      </c>
      <c r="D64" s="110">
        <v>106</v>
      </c>
      <c r="E64" s="482">
        <f t="shared" si="0"/>
        <v>-13</v>
      </c>
    </row>
    <row r="65" spans="2:5" ht="15.6" x14ac:dyDescent="0.3">
      <c r="B65" s="314" t="s">
        <v>595</v>
      </c>
      <c r="C65" s="110">
        <v>87</v>
      </c>
      <c r="D65" s="486" t="s">
        <v>62</v>
      </c>
      <c r="E65" s="486" t="s">
        <v>62</v>
      </c>
    </row>
    <row r="66" spans="2:5" ht="15.6" x14ac:dyDescent="0.3">
      <c r="B66" s="314" t="s">
        <v>15</v>
      </c>
      <c r="C66" s="110">
        <v>90</v>
      </c>
      <c r="D66" s="110">
        <v>86</v>
      </c>
      <c r="E66" s="482">
        <f t="shared" si="0"/>
        <v>4</v>
      </c>
    </row>
    <row r="67" spans="2:5" ht="15.6" x14ac:dyDescent="0.3">
      <c r="B67" s="314" t="s">
        <v>285</v>
      </c>
      <c r="C67" s="110">
        <v>91</v>
      </c>
      <c r="D67" s="110">
        <v>114</v>
      </c>
      <c r="E67" s="482">
        <f t="shared" si="0"/>
        <v>-23</v>
      </c>
    </row>
    <row r="68" spans="2:5" ht="15.6" x14ac:dyDescent="0.3">
      <c r="B68" s="314" t="s">
        <v>16</v>
      </c>
      <c r="C68" s="110">
        <v>71</v>
      </c>
      <c r="D68" s="110">
        <v>83</v>
      </c>
      <c r="E68" s="482">
        <f t="shared" si="0"/>
        <v>-12</v>
      </c>
    </row>
    <row r="69" spans="2:5" ht="15.6" x14ac:dyDescent="0.3">
      <c r="B69" s="314" t="s">
        <v>286</v>
      </c>
      <c r="C69" s="110">
        <v>69</v>
      </c>
      <c r="D69" s="110">
        <v>82</v>
      </c>
      <c r="E69" s="482">
        <f t="shared" si="0"/>
        <v>-13</v>
      </c>
    </row>
    <row r="70" spans="2:5" ht="15.6" x14ac:dyDescent="0.3">
      <c r="B70" s="314" t="s">
        <v>17</v>
      </c>
      <c r="C70" s="110">
        <v>44</v>
      </c>
      <c r="D70" s="110">
        <v>69</v>
      </c>
      <c r="E70" s="482">
        <f t="shared" si="0"/>
        <v>-25</v>
      </c>
    </row>
    <row r="71" spans="2:5" ht="15.6" x14ac:dyDescent="0.3">
      <c r="B71" s="314" t="s">
        <v>287</v>
      </c>
      <c r="C71" s="110">
        <v>56</v>
      </c>
      <c r="D71" s="110">
        <v>67</v>
      </c>
      <c r="E71" s="482">
        <f t="shared" ref="E71:E105" si="1">IF(ISERROR(C71-D71),0,(C71-D71))</f>
        <v>-11</v>
      </c>
    </row>
    <row r="72" spans="2:5" ht="15.6" x14ac:dyDescent="0.3">
      <c r="B72" s="314" t="s">
        <v>288</v>
      </c>
      <c r="C72" s="110">
        <v>56</v>
      </c>
      <c r="D72" s="110">
        <v>67</v>
      </c>
      <c r="E72" s="482">
        <f t="shared" si="1"/>
        <v>-11</v>
      </c>
    </row>
    <row r="73" spans="2:5" ht="15.6" x14ac:dyDescent="0.3">
      <c r="B73" s="314" t="s">
        <v>18</v>
      </c>
      <c r="C73" s="110">
        <v>5</v>
      </c>
      <c r="D73" s="110">
        <v>23</v>
      </c>
      <c r="E73" s="482">
        <f t="shared" si="1"/>
        <v>-18</v>
      </c>
    </row>
    <row r="74" spans="2:5" ht="15.6" x14ac:dyDescent="0.3">
      <c r="B74" s="314" t="s">
        <v>19</v>
      </c>
      <c r="C74" s="110">
        <v>63</v>
      </c>
      <c r="D74" s="110">
        <v>65</v>
      </c>
      <c r="E74" s="482">
        <f t="shared" si="1"/>
        <v>-2</v>
      </c>
    </row>
    <row r="75" spans="2:5" ht="15.6" x14ac:dyDescent="0.3">
      <c r="B75" s="314" t="s">
        <v>20</v>
      </c>
      <c r="C75" s="110">
        <v>100</v>
      </c>
      <c r="D75" s="110">
        <v>124</v>
      </c>
      <c r="E75" s="482">
        <f t="shared" si="1"/>
        <v>-24</v>
      </c>
    </row>
    <row r="76" spans="2:5" ht="15.6" x14ac:dyDescent="0.3">
      <c r="B76" s="314" t="s">
        <v>336</v>
      </c>
      <c r="C76" s="110">
        <v>15</v>
      </c>
      <c r="D76" s="110">
        <v>20</v>
      </c>
      <c r="E76" s="482">
        <f t="shared" si="1"/>
        <v>-5</v>
      </c>
    </row>
    <row r="77" spans="2:5" ht="15.6" x14ac:dyDescent="0.3">
      <c r="B77" s="314" t="s">
        <v>21</v>
      </c>
      <c r="C77" s="110">
        <v>56</v>
      </c>
      <c r="D77" s="110">
        <v>77</v>
      </c>
      <c r="E77" s="482">
        <f t="shared" si="1"/>
        <v>-21</v>
      </c>
    </row>
    <row r="78" spans="2:5" ht="15.6" x14ac:dyDescent="0.3">
      <c r="B78" s="314" t="s">
        <v>22</v>
      </c>
      <c r="C78" s="110">
        <v>37</v>
      </c>
      <c r="D78" s="110">
        <v>25</v>
      </c>
      <c r="E78" s="482">
        <f t="shared" si="1"/>
        <v>12</v>
      </c>
    </row>
    <row r="79" spans="2:5" ht="15.6" x14ac:dyDescent="0.3">
      <c r="B79" s="314" t="s">
        <v>300</v>
      </c>
      <c r="C79" s="110">
        <v>98</v>
      </c>
      <c r="D79" s="110">
        <v>121</v>
      </c>
      <c r="E79" s="482">
        <f t="shared" si="1"/>
        <v>-23</v>
      </c>
    </row>
    <row r="80" spans="2:5" ht="15.6" x14ac:dyDescent="0.3">
      <c r="B80" s="314" t="s">
        <v>596</v>
      </c>
      <c r="C80" s="110">
        <v>88</v>
      </c>
      <c r="D80" s="110" t="s">
        <v>62</v>
      </c>
      <c r="E80" s="110" t="s">
        <v>62</v>
      </c>
    </row>
    <row r="81" spans="2:5" ht="15.6" x14ac:dyDescent="0.3">
      <c r="B81" s="314" t="s">
        <v>314</v>
      </c>
      <c r="C81" s="110">
        <v>73</v>
      </c>
      <c r="D81" s="110">
        <v>102</v>
      </c>
      <c r="E81" s="482">
        <f t="shared" si="1"/>
        <v>-29</v>
      </c>
    </row>
    <row r="82" spans="2:5" ht="15.6" x14ac:dyDescent="0.3">
      <c r="B82" s="314" t="s">
        <v>289</v>
      </c>
      <c r="C82" s="110">
        <v>70</v>
      </c>
      <c r="D82" s="110">
        <v>88</v>
      </c>
      <c r="E82" s="482">
        <f t="shared" si="1"/>
        <v>-18</v>
      </c>
    </row>
    <row r="83" spans="2:5" ht="15.6" x14ac:dyDescent="0.3">
      <c r="B83" s="314" t="s">
        <v>415</v>
      </c>
      <c r="C83" s="110">
        <v>59</v>
      </c>
      <c r="D83" s="110">
        <v>48</v>
      </c>
      <c r="E83" s="482">
        <f t="shared" si="1"/>
        <v>11</v>
      </c>
    </row>
    <row r="84" spans="2:5" ht="15.6" x14ac:dyDescent="0.3">
      <c r="B84" s="314" t="s">
        <v>23</v>
      </c>
      <c r="C84" s="110">
        <v>16</v>
      </c>
      <c r="D84" s="110">
        <v>12</v>
      </c>
      <c r="E84" s="482">
        <f t="shared" si="1"/>
        <v>4</v>
      </c>
    </row>
    <row r="85" spans="2:5" ht="15.6" x14ac:dyDescent="0.3">
      <c r="B85" s="314" t="s">
        <v>290</v>
      </c>
      <c r="C85" s="110">
        <v>76</v>
      </c>
      <c r="D85" s="110">
        <v>64</v>
      </c>
      <c r="E85" s="482">
        <f t="shared" si="1"/>
        <v>12</v>
      </c>
    </row>
    <row r="86" spans="2:5" ht="15.6" x14ac:dyDescent="0.3">
      <c r="B86" s="314" t="s">
        <v>416</v>
      </c>
      <c r="C86" s="110">
        <v>26</v>
      </c>
      <c r="D86" s="110">
        <v>25</v>
      </c>
      <c r="E86" s="482">
        <f t="shared" si="1"/>
        <v>1</v>
      </c>
    </row>
    <row r="87" spans="2:5" ht="15.6" x14ac:dyDescent="0.3">
      <c r="B87" s="314" t="s">
        <v>291</v>
      </c>
      <c r="C87" s="110">
        <v>95</v>
      </c>
      <c r="D87" s="110">
        <v>118</v>
      </c>
      <c r="E87" s="482">
        <f t="shared" si="1"/>
        <v>-23</v>
      </c>
    </row>
    <row r="88" spans="2:5" ht="15.6" x14ac:dyDescent="0.3">
      <c r="B88" s="314" t="s">
        <v>24</v>
      </c>
      <c r="C88" s="110">
        <v>45</v>
      </c>
      <c r="D88" s="110">
        <v>52</v>
      </c>
      <c r="E88" s="482">
        <f t="shared" si="1"/>
        <v>-7</v>
      </c>
    </row>
    <row r="89" spans="2:5" ht="15.6" x14ac:dyDescent="0.3">
      <c r="B89" s="314" t="s">
        <v>386</v>
      </c>
      <c r="C89" s="110">
        <v>99</v>
      </c>
      <c r="D89" s="110">
        <v>123</v>
      </c>
      <c r="E89" s="482">
        <f t="shared" si="1"/>
        <v>-24</v>
      </c>
    </row>
    <row r="90" spans="2:5" ht="15.6" x14ac:dyDescent="0.3">
      <c r="B90" s="314" t="s">
        <v>25</v>
      </c>
      <c r="C90" s="110">
        <v>20</v>
      </c>
      <c r="D90" s="110">
        <v>40</v>
      </c>
      <c r="E90" s="482">
        <f t="shared" si="1"/>
        <v>-20</v>
      </c>
    </row>
    <row r="91" spans="2:5" ht="15.6" x14ac:dyDescent="0.3">
      <c r="B91" s="314" t="s">
        <v>26</v>
      </c>
      <c r="C91" s="110">
        <v>36</v>
      </c>
      <c r="D91" s="110">
        <v>36</v>
      </c>
      <c r="E91" s="482">
        <f t="shared" si="1"/>
        <v>0</v>
      </c>
    </row>
    <row r="92" spans="2:5" ht="15.6" x14ac:dyDescent="0.3">
      <c r="B92" s="314" t="s">
        <v>27</v>
      </c>
      <c r="C92" s="110">
        <v>65</v>
      </c>
      <c r="D92" s="110">
        <v>75</v>
      </c>
      <c r="E92" s="482">
        <f t="shared" si="1"/>
        <v>-10</v>
      </c>
    </row>
    <row r="93" spans="2:5" ht="15.6" x14ac:dyDescent="0.3">
      <c r="B93" s="314" t="s">
        <v>28</v>
      </c>
      <c r="C93" s="110">
        <v>1</v>
      </c>
      <c r="D93" s="110">
        <v>1</v>
      </c>
      <c r="E93" s="482">
        <f t="shared" si="1"/>
        <v>0</v>
      </c>
    </row>
    <row r="94" spans="2:5" ht="15.6" x14ac:dyDescent="0.3">
      <c r="B94" s="314" t="s">
        <v>29</v>
      </c>
      <c r="C94" s="110">
        <v>83</v>
      </c>
      <c r="D94" s="110">
        <v>37</v>
      </c>
      <c r="E94" s="482">
        <f t="shared" si="1"/>
        <v>46</v>
      </c>
    </row>
    <row r="95" spans="2:5" ht="15.6" x14ac:dyDescent="0.3">
      <c r="B95" s="314" t="s">
        <v>30</v>
      </c>
      <c r="C95" s="110">
        <v>85</v>
      </c>
      <c r="D95" s="110">
        <v>106</v>
      </c>
      <c r="E95" s="482">
        <f t="shared" si="1"/>
        <v>-21</v>
      </c>
    </row>
    <row r="96" spans="2:5" ht="15.6" x14ac:dyDescent="0.3">
      <c r="B96" s="314" t="s">
        <v>31</v>
      </c>
      <c r="C96" s="110">
        <v>22</v>
      </c>
      <c r="D96" s="110">
        <v>10</v>
      </c>
      <c r="E96" s="482">
        <f t="shared" si="1"/>
        <v>12</v>
      </c>
    </row>
    <row r="97" spans="2:5" ht="15.6" x14ac:dyDescent="0.3">
      <c r="B97" s="314" t="s">
        <v>32</v>
      </c>
      <c r="C97" s="110">
        <v>20</v>
      </c>
      <c r="D97" s="110">
        <v>25</v>
      </c>
      <c r="E97" s="482">
        <f t="shared" si="1"/>
        <v>-5</v>
      </c>
    </row>
    <row r="98" spans="2:5" ht="15.6" x14ac:dyDescent="0.3">
      <c r="B98" s="314" t="s">
        <v>33</v>
      </c>
      <c r="C98" s="110">
        <v>14</v>
      </c>
      <c r="D98" s="110">
        <v>22</v>
      </c>
      <c r="E98" s="482">
        <f t="shared" si="1"/>
        <v>-8</v>
      </c>
    </row>
    <row r="99" spans="2:5" ht="15.6" x14ac:dyDescent="0.3">
      <c r="B99" s="314" t="s">
        <v>292</v>
      </c>
      <c r="C99" s="110">
        <v>28</v>
      </c>
      <c r="D99" s="110">
        <v>34</v>
      </c>
      <c r="E99" s="482">
        <f t="shared" si="1"/>
        <v>-6</v>
      </c>
    </row>
    <row r="100" spans="2:5" ht="15.6" x14ac:dyDescent="0.3">
      <c r="B100" s="314" t="s">
        <v>34</v>
      </c>
      <c r="C100" s="110">
        <v>47</v>
      </c>
      <c r="D100" s="110">
        <v>60</v>
      </c>
      <c r="E100" s="482">
        <f t="shared" si="1"/>
        <v>-13</v>
      </c>
    </row>
    <row r="101" spans="2:5" ht="15.6" x14ac:dyDescent="0.3">
      <c r="B101" s="314" t="s">
        <v>35</v>
      </c>
      <c r="C101" s="110">
        <v>46</v>
      </c>
      <c r="D101" s="110">
        <v>75</v>
      </c>
      <c r="E101" s="482">
        <f t="shared" si="1"/>
        <v>-29</v>
      </c>
    </row>
    <row r="102" spans="2:5" ht="15.6" x14ac:dyDescent="0.3">
      <c r="B102" s="314" t="s">
        <v>293</v>
      </c>
      <c r="C102" s="110">
        <v>68</v>
      </c>
      <c r="D102" s="110">
        <v>63</v>
      </c>
      <c r="E102" s="482">
        <f t="shared" si="1"/>
        <v>5</v>
      </c>
    </row>
    <row r="103" spans="2:5" ht="15.6" x14ac:dyDescent="0.3">
      <c r="B103" s="314" t="s">
        <v>294</v>
      </c>
      <c r="C103" s="110">
        <v>65</v>
      </c>
      <c r="D103" s="110">
        <v>83</v>
      </c>
      <c r="E103" s="482">
        <f t="shared" si="1"/>
        <v>-18</v>
      </c>
    </row>
    <row r="104" spans="2:5" ht="15.6" x14ac:dyDescent="0.3">
      <c r="B104" s="314" t="s">
        <v>36</v>
      </c>
      <c r="C104" s="110">
        <v>33</v>
      </c>
      <c r="D104" s="110">
        <v>34</v>
      </c>
      <c r="E104" s="482">
        <f t="shared" si="1"/>
        <v>-1</v>
      </c>
    </row>
    <row r="105" spans="2:5" ht="15.6" x14ac:dyDescent="0.3">
      <c r="B105" s="314" t="s">
        <v>37</v>
      </c>
      <c r="C105" s="110">
        <v>59</v>
      </c>
      <c r="D105" s="110">
        <v>45</v>
      </c>
      <c r="E105" s="482">
        <f t="shared" si="1"/>
        <v>14</v>
      </c>
    </row>
    <row r="106" spans="2:5" x14ac:dyDescent="0.3">
      <c r="E106"/>
    </row>
    <row r="107" spans="2:5" x14ac:dyDescent="0.3">
      <c r="E107"/>
    </row>
    <row r="108" spans="2:5" x14ac:dyDescent="0.3">
      <c r="E108"/>
    </row>
    <row r="109" spans="2:5" x14ac:dyDescent="0.3">
      <c r="E109"/>
    </row>
    <row r="110" spans="2:5" x14ac:dyDescent="0.3">
      <c r="E110"/>
    </row>
    <row r="111" spans="2:5" x14ac:dyDescent="0.3">
      <c r="E111"/>
    </row>
    <row r="112" spans="2:5" x14ac:dyDescent="0.3">
      <c r="E112"/>
    </row>
  </sheetData>
  <mergeCells count="2">
    <mergeCell ref="B2:E3"/>
    <mergeCell ref="C4:E4"/>
  </mergeCells>
  <conditionalFormatting sqref="E6:E64 E81:E105 E66:E79">
    <cfRule type="iconSet" priority="3">
      <iconSet iconSet="3Arrows" showValue="0">
        <cfvo type="percent" val="0"/>
        <cfvo type="num" val="0"/>
        <cfvo type="num" val="0" gte="0"/>
      </iconSet>
    </cfRule>
  </conditionalFormatting>
  <conditionalFormatting sqref="G6 G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G7">
    <cfRule type="iconSet" priority="1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4782A-C413-41DD-A25D-789BCC2AF146}">
  <sheetPr filterMode="1"/>
  <dimension ref="A1:G127"/>
  <sheetViews>
    <sheetView zoomScale="80" zoomScaleNormal="80" workbookViewId="0">
      <selection activeCell="K3" sqref="K3"/>
    </sheetView>
  </sheetViews>
  <sheetFormatPr defaultRowHeight="14.4" x14ac:dyDescent="0.3"/>
  <cols>
    <col min="1" max="1" width="39.5546875" style="124" customWidth="1"/>
    <col min="2" max="6" width="9.109375" style="30"/>
  </cols>
  <sheetData>
    <row r="1" spans="1:7" ht="48" customHeight="1" x14ac:dyDescent="0.3">
      <c r="A1" s="563" t="s">
        <v>264</v>
      </c>
      <c r="B1" s="563"/>
      <c r="C1" s="563"/>
      <c r="D1" s="563"/>
      <c r="E1" s="563"/>
      <c r="F1" s="563"/>
      <c r="G1" s="563"/>
    </row>
    <row r="2" spans="1:7" ht="24" customHeight="1" x14ac:dyDescent="0.3">
      <c r="A2" s="301" t="s">
        <v>0</v>
      </c>
      <c r="B2" s="117">
        <v>34</v>
      </c>
      <c r="C2" s="117">
        <v>35</v>
      </c>
      <c r="D2" s="117">
        <v>36</v>
      </c>
      <c r="E2" s="117">
        <v>37</v>
      </c>
      <c r="F2" s="556" t="s">
        <v>44</v>
      </c>
      <c r="G2" s="556" t="s">
        <v>45</v>
      </c>
    </row>
    <row r="3" spans="1:7" ht="174.75" customHeight="1" x14ac:dyDescent="0.3">
      <c r="A3" s="303" t="s">
        <v>1</v>
      </c>
      <c r="B3" s="304" t="s">
        <v>260</v>
      </c>
      <c r="C3" s="304" t="s">
        <v>261</v>
      </c>
      <c r="D3" s="304" t="s">
        <v>262</v>
      </c>
      <c r="E3" s="304" t="s">
        <v>263</v>
      </c>
      <c r="F3" s="556"/>
      <c r="G3" s="556"/>
    </row>
    <row r="4" spans="1:7" ht="22.5" customHeight="1" x14ac:dyDescent="0.3">
      <c r="A4" s="305" t="s">
        <v>324</v>
      </c>
      <c r="B4" s="316">
        <v>1</v>
      </c>
      <c r="C4" s="316">
        <v>1</v>
      </c>
      <c r="D4" s="338">
        <v>0</v>
      </c>
      <c r="E4" s="113">
        <v>0</v>
      </c>
      <c r="F4" s="307">
        <f>SUM(B4:E4)</f>
        <v>2</v>
      </c>
      <c r="G4" s="308">
        <f>AVERAGE(B4:E4)</f>
        <v>0.5</v>
      </c>
    </row>
    <row r="5" spans="1:7" ht="15.6" x14ac:dyDescent="0.3">
      <c r="A5" s="314" t="s">
        <v>299</v>
      </c>
      <c r="B5" s="113" t="s">
        <v>62</v>
      </c>
      <c r="C5" s="108">
        <v>1</v>
      </c>
      <c r="D5" s="116">
        <v>0</v>
      </c>
      <c r="E5" s="116">
        <v>0</v>
      </c>
      <c r="F5" s="307">
        <f>SUM(B5:E5)</f>
        <v>1</v>
      </c>
      <c r="G5" s="308">
        <f>AVERAGE(B5:E5)</f>
        <v>0.33333333333333331</v>
      </c>
    </row>
    <row r="6" spans="1:7" ht="15.6" hidden="1" x14ac:dyDescent="0.3">
      <c r="A6" s="305" t="s">
        <v>515</v>
      </c>
      <c r="B6" s="108" t="s">
        <v>62</v>
      </c>
      <c r="C6" s="108" t="s">
        <v>62</v>
      </c>
      <c r="D6" s="108" t="s">
        <v>62</v>
      </c>
      <c r="E6" s="108" t="s">
        <v>62</v>
      </c>
      <c r="F6" s="307" t="s">
        <v>62</v>
      </c>
      <c r="G6" s="308" t="s">
        <v>62</v>
      </c>
    </row>
    <row r="7" spans="1:7" ht="15.6" x14ac:dyDescent="0.3">
      <c r="A7" s="305" t="s">
        <v>516</v>
      </c>
      <c r="B7" s="116" t="s">
        <v>62</v>
      </c>
      <c r="C7" s="108">
        <v>1</v>
      </c>
      <c r="D7" s="116">
        <v>0</v>
      </c>
      <c r="E7" s="108">
        <v>1</v>
      </c>
      <c r="F7" s="307">
        <f>SUM(B7:E7)</f>
        <v>2</v>
      </c>
      <c r="G7" s="308">
        <f>AVERAGE(B7:E7)</f>
        <v>0.66666666666666663</v>
      </c>
    </row>
    <row r="8" spans="1:7" ht="15.6" hidden="1" x14ac:dyDescent="0.3">
      <c r="A8" s="305" t="s">
        <v>337</v>
      </c>
      <c r="B8" s="108" t="s">
        <v>62</v>
      </c>
      <c r="C8" s="108" t="s">
        <v>62</v>
      </c>
      <c r="D8" s="108" t="s">
        <v>62</v>
      </c>
      <c r="E8" s="108" t="s">
        <v>62</v>
      </c>
      <c r="F8" s="307" t="s">
        <v>62</v>
      </c>
      <c r="G8" s="308" t="s">
        <v>62</v>
      </c>
    </row>
    <row r="9" spans="1:7" ht="15.6" x14ac:dyDescent="0.3">
      <c r="A9" s="305" t="s">
        <v>340</v>
      </c>
      <c r="B9" s="316">
        <v>0.5</v>
      </c>
      <c r="C9" s="316">
        <v>1</v>
      </c>
      <c r="D9" s="316">
        <v>0</v>
      </c>
      <c r="E9" s="316">
        <v>0</v>
      </c>
      <c r="F9" s="307">
        <f>SUM(B9:E9)</f>
        <v>1.5</v>
      </c>
      <c r="G9" s="308">
        <f>AVERAGE(B9:E9)</f>
        <v>0.375</v>
      </c>
    </row>
    <row r="10" spans="1:7" ht="15.6" hidden="1" x14ac:dyDescent="0.3">
      <c r="A10" s="305" t="s">
        <v>343</v>
      </c>
      <c r="B10" s="108" t="s">
        <v>62</v>
      </c>
      <c r="C10" s="108" t="s">
        <v>62</v>
      </c>
      <c r="D10" s="108" t="s">
        <v>62</v>
      </c>
      <c r="E10" s="108" t="s">
        <v>62</v>
      </c>
      <c r="F10" s="307" t="s">
        <v>62</v>
      </c>
      <c r="G10" s="308" t="s">
        <v>62</v>
      </c>
    </row>
    <row r="11" spans="1:7" ht="15.6" hidden="1" x14ac:dyDescent="0.3">
      <c r="A11" s="305" t="s">
        <v>344</v>
      </c>
      <c r="B11" s="108" t="s">
        <v>62</v>
      </c>
      <c r="C11" s="108" t="s">
        <v>62</v>
      </c>
      <c r="D11" s="108" t="s">
        <v>62</v>
      </c>
      <c r="E11" s="108" t="s">
        <v>62</v>
      </c>
      <c r="F11" s="307" t="s">
        <v>62</v>
      </c>
      <c r="G11" s="308" t="s">
        <v>62</v>
      </c>
    </row>
    <row r="12" spans="1:7" ht="15.6" hidden="1" x14ac:dyDescent="0.3">
      <c r="A12" s="314" t="s">
        <v>46</v>
      </c>
      <c r="B12" s="108" t="s">
        <v>62</v>
      </c>
      <c r="C12" s="108" t="s">
        <v>62</v>
      </c>
      <c r="D12" s="108" t="s">
        <v>62</v>
      </c>
      <c r="E12" s="108" t="s">
        <v>62</v>
      </c>
      <c r="F12" s="307" t="s">
        <v>62</v>
      </c>
      <c r="G12" s="308" t="s">
        <v>62</v>
      </c>
    </row>
    <row r="13" spans="1:7" ht="15.6" hidden="1" x14ac:dyDescent="0.3">
      <c r="A13" s="314" t="s">
        <v>265</v>
      </c>
      <c r="B13" s="108" t="s">
        <v>62</v>
      </c>
      <c r="C13" s="108" t="s">
        <v>62</v>
      </c>
      <c r="D13" s="108" t="s">
        <v>62</v>
      </c>
      <c r="E13" s="108" t="s">
        <v>62</v>
      </c>
      <c r="F13" s="307" t="s">
        <v>62</v>
      </c>
      <c r="G13" s="308" t="s">
        <v>62</v>
      </c>
    </row>
    <row r="14" spans="1:7" ht="15.6" x14ac:dyDescent="0.3">
      <c r="A14" s="305" t="s">
        <v>325</v>
      </c>
      <c r="B14" s="316">
        <v>1</v>
      </c>
      <c r="C14" s="108" t="s">
        <v>62</v>
      </c>
      <c r="D14" s="108" t="s">
        <v>62</v>
      </c>
      <c r="E14" s="108" t="s">
        <v>62</v>
      </c>
      <c r="F14" s="307">
        <f>SUM(B14:E14)</f>
        <v>1</v>
      </c>
      <c r="G14" s="308">
        <f>AVERAGE(B14:E14)</f>
        <v>1</v>
      </c>
    </row>
    <row r="15" spans="1:7" ht="15.6" hidden="1" x14ac:dyDescent="0.3">
      <c r="A15" s="305" t="s">
        <v>326</v>
      </c>
      <c r="B15" s="108" t="s">
        <v>62</v>
      </c>
      <c r="C15" s="108" t="s">
        <v>62</v>
      </c>
      <c r="D15" s="108" t="s">
        <v>62</v>
      </c>
      <c r="E15" s="108" t="s">
        <v>62</v>
      </c>
      <c r="F15" s="307" t="s">
        <v>62</v>
      </c>
      <c r="G15" s="308" t="s">
        <v>62</v>
      </c>
    </row>
    <row r="16" spans="1:7" ht="15.6" hidden="1" x14ac:dyDescent="0.3">
      <c r="A16" s="305" t="s">
        <v>297</v>
      </c>
      <c r="B16" s="108" t="s">
        <v>62</v>
      </c>
      <c r="C16" s="108" t="s">
        <v>62</v>
      </c>
      <c r="D16" s="108" t="s">
        <v>62</v>
      </c>
      <c r="E16" s="108" t="s">
        <v>62</v>
      </c>
      <c r="F16" s="307" t="s">
        <v>62</v>
      </c>
      <c r="G16" s="308" t="s">
        <v>62</v>
      </c>
    </row>
    <row r="17" spans="1:7" ht="15.6" hidden="1" x14ac:dyDescent="0.3">
      <c r="A17" s="314" t="s">
        <v>266</v>
      </c>
      <c r="B17" s="108" t="s">
        <v>62</v>
      </c>
      <c r="C17" s="108" t="s">
        <v>62</v>
      </c>
      <c r="D17" s="108" t="s">
        <v>62</v>
      </c>
      <c r="E17" s="108" t="s">
        <v>62</v>
      </c>
      <c r="F17" s="307" t="s">
        <v>62</v>
      </c>
      <c r="G17" s="308" t="s">
        <v>62</v>
      </c>
    </row>
    <row r="18" spans="1:7" ht="15.6" hidden="1" x14ac:dyDescent="0.3">
      <c r="A18" s="305" t="s">
        <v>517</v>
      </c>
      <c r="B18" s="108" t="s">
        <v>62</v>
      </c>
      <c r="C18" s="108" t="s">
        <v>62</v>
      </c>
      <c r="D18" s="108" t="s">
        <v>62</v>
      </c>
      <c r="E18" s="108" t="s">
        <v>62</v>
      </c>
      <c r="F18" s="307" t="s">
        <v>62</v>
      </c>
      <c r="G18" s="308" t="s">
        <v>62</v>
      </c>
    </row>
    <row r="19" spans="1:7" ht="15.6" x14ac:dyDescent="0.3">
      <c r="A19" s="314" t="s">
        <v>311</v>
      </c>
      <c r="B19" s="316" t="s">
        <v>62</v>
      </c>
      <c r="C19" s="316">
        <v>1</v>
      </c>
      <c r="D19" s="316">
        <v>0</v>
      </c>
      <c r="E19" s="316">
        <v>0</v>
      </c>
      <c r="F19" s="307">
        <f>SUM(B19:E19)</f>
        <v>1</v>
      </c>
      <c r="G19" s="308">
        <f>AVERAGE(B19:E19)</f>
        <v>0.33333333333333331</v>
      </c>
    </row>
    <row r="20" spans="1:7" ht="15.6" hidden="1" x14ac:dyDescent="0.3">
      <c r="A20" s="305" t="s">
        <v>322</v>
      </c>
      <c r="B20" s="108" t="s">
        <v>62</v>
      </c>
      <c r="C20" s="108" t="s">
        <v>62</v>
      </c>
      <c r="D20" s="108" t="s">
        <v>62</v>
      </c>
      <c r="E20" s="108" t="s">
        <v>62</v>
      </c>
      <c r="F20" s="307" t="s">
        <v>62</v>
      </c>
      <c r="G20" s="308" t="s">
        <v>62</v>
      </c>
    </row>
    <row r="21" spans="1:7" ht="15.6" hidden="1" x14ac:dyDescent="0.3">
      <c r="A21" s="305" t="s">
        <v>316</v>
      </c>
      <c r="B21" s="108" t="s">
        <v>62</v>
      </c>
      <c r="C21" s="108" t="s">
        <v>62</v>
      </c>
      <c r="D21" s="108" t="s">
        <v>62</v>
      </c>
      <c r="E21" s="108" t="s">
        <v>62</v>
      </c>
      <c r="F21" s="307" t="s">
        <v>62</v>
      </c>
      <c r="G21" s="308" t="s">
        <v>62</v>
      </c>
    </row>
    <row r="22" spans="1:7" ht="15.6" hidden="1" x14ac:dyDescent="0.3">
      <c r="A22" s="305" t="s">
        <v>315</v>
      </c>
      <c r="B22" s="108" t="s">
        <v>62</v>
      </c>
      <c r="C22" s="108" t="s">
        <v>62</v>
      </c>
      <c r="D22" s="108" t="s">
        <v>62</v>
      </c>
      <c r="E22" s="108" t="s">
        <v>62</v>
      </c>
      <c r="F22" s="307" t="s">
        <v>62</v>
      </c>
      <c r="G22" s="308" t="s">
        <v>62</v>
      </c>
    </row>
    <row r="23" spans="1:7" ht="15.6" hidden="1" x14ac:dyDescent="0.3">
      <c r="A23" s="305" t="s">
        <v>518</v>
      </c>
      <c r="B23" s="108" t="s">
        <v>62</v>
      </c>
      <c r="C23" s="108" t="s">
        <v>62</v>
      </c>
      <c r="D23" s="108" t="s">
        <v>62</v>
      </c>
      <c r="E23" s="108" t="s">
        <v>62</v>
      </c>
      <c r="F23" s="307" t="s">
        <v>62</v>
      </c>
      <c r="G23" s="308" t="s">
        <v>62</v>
      </c>
    </row>
    <row r="24" spans="1:7" ht="15.6" hidden="1" x14ac:dyDescent="0.3">
      <c r="A24" s="305" t="s">
        <v>327</v>
      </c>
      <c r="B24" s="108" t="s">
        <v>62</v>
      </c>
      <c r="C24" s="108" t="s">
        <v>62</v>
      </c>
      <c r="D24" s="108" t="s">
        <v>62</v>
      </c>
      <c r="E24" s="108" t="s">
        <v>62</v>
      </c>
      <c r="F24" s="307" t="s">
        <v>62</v>
      </c>
      <c r="G24" s="308" t="s">
        <v>62</v>
      </c>
    </row>
    <row r="25" spans="1:7" ht="15.6" hidden="1" x14ac:dyDescent="0.3">
      <c r="A25" s="305" t="s">
        <v>321</v>
      </c>
      <c r="B25" s="108" t="s">
        <v>62</v>
      </c>
      <c r="C25" s="108" t="s">
        <v>62</v>
      </c>
      <c r="D25" s="108" t="s">
        <v>62</v>
      </c>
      <c r="E25" s="108" t="s">
        <v>62</v>
      </c>
      <c r="F25" s="307" t="s">
        <v>62</v>
      </c>
      <c r="G25" s="308" t="s">
        <v>62</v>
      </c>
    </row>
    <row r="26" spans="1:7" ht="15.6" hidden="1" x14ac:dyDescent="0.3">
      <c r="A26" s="305" t="s">
        <v>328</v>
      </c>
      <c r="B26" s="108" t="s">
        <v>62</v>
      </c>
      <c r="C26" s="108" t="s">
        <v>62</v>
      </c>
      <c r="D26" s="108" t="s">
        <v>62</v>
      </c>
      <c r="E26" s="108" t="s">
        <v>62</v>
      </c>
      <c r="F26" s="307" t="s">
        <v>62</v>
      </c>
      <c r="G26" s="308" t="s">
        <v>62</v>
      </c>
    </row>
    <row r="27" spans="1:7" ht="15.6" hidden="1" x14ac:dyDescent="0.3">
      <c r="A27" s="305" t="s">
        <v>318</v>
      </c>
      <c r="B27" s="108" t="s">
        <v>62</v>
      </c>
      <c r="C27" s="108" t="s">
        <v>62</v>
      </c>
      <c r="D27" s="108" t="s">
        <v>62</v>
      </c>
      <c r="E27" s="108" t="s">
        <v>62</v>
      </c>
      <c r="F27" s="307" t="s">
        <v>62</v>
      </c>
      <c r="G27" s="308" t="s">
        <v>62</v>
      </c>
    </row>
    <row r="28" spans="1:7" ht="15.6" hidden="1" x14ac:dyDescent="0.3">
      <c r="A28" s="305" t="s">
        <v>302</v>
      </c>
      <c r="B28" s="108" t="s">
        <v>62</v>
      </c>
      <c r="C28" s="108" t="s">
        <v>62</v>
      </c>
      <c r="D28" s="108" t="s">
        <v>62</v>
      </c>
      <c r="E28" s="108" t="s">
        <v>62</v>
      </c>
      <c r="F28" s="307" t="s">
        <v>62</v>
      </c>
      <c r="G28" s="308" t="s">
        <v>62</v>
      </c>
    </row>
    <row r="29" spans="1:7" ht="15.6" x14ac:dyDescent="0.3">
      <c r="A29" s="305" t="s">
        <v>329</v>
      </c>
      <c r="B29" s="316">
        <v>1</v>
      </c>
      <c r="C29" s="108" t="s">
        <v>62</v>
      </c>
      <c r="D29" s="108" t="s">
        <v>62</v>
      </c>
      <c r="E29" s="108" t="s">
        <v>62</v>
      </c>
      <c r="F29" s="307">
        <f>SUM(B29:E29)</f>
        <v>1</v>
      </c>
      <c r="G29" s="308">
        <f>AVERAGE(B29:E29)</f>
        <v>1</v>
      </c>
    </row>
    <row r="30" spans="1:7" ht="15.6" hidden="1" x14ac:dyDescent="0.3">
      <c r="A30" s="305" t="s">
        <v>519</v>
      </c>
      <c r="B30" s="108" t="s">
        <v>62</v>
      </c>
      <c r="C30" s="108" t="s">
        <v>62</v>
      </c>
      <c r="D30" s="108" t="s">
        <v>62</v>
      </c>
      <c r="E30" s="108" t="s">
        <v>62</v>
      </c>
      <c r="F30" s="307" t="s">
        <v>62</v>
      </c>
      <c r="G30" s="308" t="s">
        <v>62</v>
      </c>
    </row>
    <row r="31" spans="1:7" ht="31.2" hidden="1" x14ac:dyDescent="0.3">
      <c r="A31" s="305" t="s">
        <v>298</v>
      </c>
      <c r="B31" s="108" t="s">
        <v>62</v>
      </c>
      <c r="C31" s="108" t="s">
        <v>62</v>
      </c>
      <c r="D31" s="108" t="s">
        <v>62</v>
      </c>
      <c r="E31" s="108" t="s">
        <v>62</v>
      </c>
      <c r="F31" s="307" t="s">
        <v>62</v>
      </c>
      <c r="G31" s="308" t="s">
        <v>62</v>
      </c>
    </row>
    <row r="32" spans="1:7" ht="15.6" hidden="1" x14ac:dyDescent="0.3">
      <c r="A32" s="305" t="s">
        <v>330</v>
      </c>
      <c r="B32" s="108" t="s">
        <v>62</v>
      </c>
      <c r="C32" s="108" t="s">
        <v>62</v>
      </c>
      <c r="D32" s="108" t="s">
        <v>62</v>
      </c>
      <c r="E32" s="108" t="s">
        <v>62</v>
      </c>
      <c r="F32" s="307" t="s">
        <v>62</v>
      </c>
      <c r="G32" s="308" t="s">
        <v>62</v>
      </c>
    </row>
    <row r="33" spans="1:7" ht="15.6" x14ac:dyDescent="0.3">
      <c r="A33" s="305" t="s">
        <v>310</v>
      </c>
      <c r="B33" s="316" t="s">
        <v>62</v>
      </c>
      <c r="C33" s="316">
        <v>1</v>
      </c>
      <c r="D33" s="316">
        <v>0</v>
      </c>
      <c r="E33" s="316">
        <v>0</v>
      </c>
      <c r="F33" s="307">
        <f>SUM(B33:E33)</f>
        <v>1</v>
      </c>
      <c r="G33" s="308">
        <f>AVERAGE(B33:E33)</f>
        <v>0.33333333333333331</v>
      </c>
    </row>
    <row r="34" spans="1:7" ht="15.6" hidden="1" x14ac:dyDescent="0.3">
      <c r="A34" s="305" t="s">
        <v>389</v>
      </c>
      <c r="B34" s="108" t="s">
        <v>62</v>
      </c>
      <c r="C34" s="108" t="s">
        <v>62</v>
      </c>
      <c r="D34" s="108" t="s">
        <v>62</v>
      </c>
      <c r="E34" s="108" t="s">
        <v>62</v>
      </c>
      <c r="F34" s="307" t="s">
        <v>62</v>
      </c>
      <c r="G34" s="308" t="s">
        <v>62</v>
      </c>
    </row>
    <row r="35" spans="1:7" ht="31.2" hidden="1" x14ac:dyDescent="0.3">
      <c r="A35" s="314" t="s">
        <v>268</v>
      </c>
      <c r="B35" s="108" t="s">
        <v>62</v>
      </c>
      <c r="C35" s="108" t="s">
        <v>62</v>
      </c>
      <c r="D35" s="108" t="s">
        <v>62</v>
      </c>
      <c r="E35" s="108" t="s">
        <v>62</v>
      </c>
      <c r="F35" s="307" t="s">
        <v>62</v>
      </c>
      <c r="G35" s="308" t="s">
        <v>62</v>
      </c>
    </row>
    <row r="36" spans="1:7" ht="15.6" hidden="1" x14ac:dyDescent="0.3">
      <c r="A36" s="314" t="s">
        <v>520</v>
      </c>
      <c r="B36" s="108" t="s">
        <v>62</v>
      </c>
      <c r="C36" s="108" t="s">
        <v>62</v>
      </c>
      <c r="D36" s="108" t="s">
        <v>62</v>
      </c>
      <c r="E36" s="108" t="s">
        <v>62</v>
      </c>
      <c r="F36" s="307" t="s">
        <v>62</v>
      </c>
      <c r="G36" s="308" t="s">
        <v>62</v>
      </c>
    </row>
    <row r="37" spans="1:7" ht="15.6" x14ac:dyDescent="0.3">
      <c r="A37" s="314" t="s">
        <v>521</v>
      </c>
      <c r="B37" s="316" t="s">
        <v>62</v>
      </c>
      <c r="C37" s="306">
        <v>1</v>
      </c>
      <c r="D37" s="306">
        <v>0</v>
      </c>
      <c r="E37" s="306">
        <v>1</v>
      </c>
      <c r="F37" s="307">
        <f>SUM(B37:E37)</f>
        <v>2</v>
      </c>
      <c r="G37" s="308">
        <f>AVERAGE(B37:E37)</f>
        <v>0.66666666666666663</v>
      </c>
    </row>
    <row r="38" spans="1:7" ht="15.6" hidden="1" x14ac:dyDescent="0.3">
      <c r="A38" s="314" t="s">
        <v>357</v>
      </c>
      <c r="B38" s="316" t="s">
        <v>62</v>
      </c>
      <c r="C38" s="316" t="s">
        <v>62</v>
      </c>
      <c r="D38" s="316" t="s">
        <v>62</v>
      </c>
      <c r="E38" s="316" t="s">
        <v>62</v>
      </c>
      <c r="F38" s="307" t="s">
        <v>62</v>
      </c>
      <c r="G38" s="308" t="s">
        <v>62</v>
      </c>
    </row>
    <row r="39" spans="1:7" ht="15.6" hidden="1" x14ac:dyDescent="0.3">
      <c r="A39" s="314" t="s">
        <v>269</v>
      </c>
      <c r="B39" s="108" t="s">
        <v>62</v>
      </c>
      <c r="C39" s="108" t="s">
        <v>62</v>
      </c>
      <c r="D39" s="108" t="s">
        <v>62</v>
      </c>
      <c r="E39" s="108" t="s">
        <v>62</v>
      </c>
      <c r="F39" s="307" t="s">
        <v>62</v>
      </c>
      <c r="G39" s="308" t="s">
        <v>62</v>
      </c>
    </row>
    <row r="40" spans="1:7" ht="15.6" hidden="1" x14ac:dyDescent="0.3">
      <c r="A40" s="314" t="s">
        <v>393</v>
      </c>
      <c r="B40" s="108" t="s">
        <v>62</v>
      </c>
      <c r="C40" s="108" t="s">
        <v>62</v>
      </c>
      <c r="D40" s="108" t="s">
        <v>62</v>
      </c>
      <c r="E40" s="108" t="s">
        <v>62</v>
      </c>
      <c r="F40" s="307" t="s">
        <v>62</v>
      </c>
      <c r="G40" s="308" t="s">
        <v>62</v>
      </c>
    </row>
    <row r="41" spans="1:7" ht="15.6" x14ac:dyDescent="0.3">
      <c r="A41" s="314" t="s">
        <v>57</v>
      </c>
      <c r="B41" s="108">
        <v>1</v>
      </c>
      <c r="C41" s="108" t="s">
        <v>62</v>
      </c>
      <c r="D41" s="108" t="s">
        <v>62</v>
      </c>
      <c r="E41" s="108" t="s">
        <v>62</v>
      </c>
      <c r="F41" s="307">
        <f>SUM(B41:E41)</f>
        <v>1</v>
      </c>
      <c r="G41" s="308">
        <f>AVERAGE(B41:E41)</f>
        <v>1</v>
      </c>
    </row>
    <row r="42" spans="1:7" ht="15.6" hidden="1" x14ac:dyDescent="0.3">
      <c r="A42" s="314" t="s">
        <v>271</v>
      </c>
      <c r="B42" s="108" t="s">
        <v>62</v>
      </c>
      <c r="C42" s="108" t="s">
        <v>62</v>
      </c>
      <c r="D42" s="108" t="s">
        <v>62</v>
      </c>
      <c r="E42" s="108" t="s">
        <v>62</v>
      </c>
      <c r="F42" s="307" t="s">
        <v>62</v>
      </c>
      <c r="G42" s="307" t="s">
        <v>62</v>
      </c>
    </row>
    <row r="43" spans="1:7" ht="15.6" hidden="1" x14ac:dyDescent="0.3">
      <c r="A43" s="314" t="s">
        <v>2</v>
      </c>
      <c r="B43" s="108" t="s">
        <v>62</v>
      </c>
      <c r="C43" s="108" t="s">
        <v>62</v>
      </c>
      <c r="D43" s="108" t="s">
        <v>62</v>
      </c>
      <c r="E43" s="108" t="s">
        <v>62</v>
      </c>
      <c r="F43" s="307" t="s">
        <v>62</v>
      </c>
      <c r="G43" s="307" t="s">
        <v>62</v>
      </c>
    </row>
    <row r="44" spans="1:7" ht="15.6" hidden="1" x14ac:dyDescent="0.3">
      <c r="A44" s="314" t="s">
        <v>303</v>
      </c>
      <c r="B44" s="108" t="s">
        <v>62</v>
      </c>
      <c r="C44" s="108" t="s">
        <v>62</v>
      </c>
      <c r="D44" s="108" t="s">
        <v>62</v>
      </c>
      <c r="E44" s="108" t="s">
        <v>62</v>
      </c>
      <c r="F44" s="307" t="s">
        <v>62</v>
      </c>
      <c r="G44" s="307" t="s">
        <v>62</v>
      </c>
    </row>
    <row r="45" spans="1:7" ht="15.6" hidden="1" x14ac:dyDescent="0.3">
      <c r="A45" s="314" t="s">
        <v>331</v>
      </c>
      <c r="B45" s="108" t="s">
        <v>62</v>
      </c>
      <c r="C45" s="108" t="s">
        <v>62</v>
      </c>
      <c r="D45" s="108" t="s">
        <v>62</v>
      </c>
      <c r="E45" s="108" t="s">
        <v>62</v>
      </c>
      <c r="F45" s="307" t="s">
        <v>62</v>
      </c>
      <c r="G45" s="307" t="s">
        <v>62</v>
      </c>
    </row>
    <row r="46" spans="1:7" ht="15.6" hidden="1" x14ac:dyDescent="0.3">
      <c r="A46" s="314" t="s">
        <v>522</v>
      </c>
      <c r="B46" s="108" t="s">
        <v>62</v>
      </c>
      <c r="C46" s="108" t="s">
        <v>62</v>
      </c>
      <c r="D46" s="108" t="s">
        <v>62</v>
      </c>
      <c r="E46" s="108" t="s">
        <v>62</v>
      </c>
      <c r="F46" s="307" t="s">
        <v>62</v>
      </c>
      <c r="G46" s="307" t="s">
        <v>62</v>
      </c>
    </row>
    <row r="47" spans="1:7" ht="15.6" hidden="1" x14ac:dyDescent="0.3">
      <c r="A47" s="314" t="s">
        <v>272</v>
      </c>
      <c r="B47" s="108" t="s">
        <v>62</v>
      </c>
      <c r="C47" s="108" t="s">
        <v>62</v>
      </c>
      <c r="D47" s="108" t="s">
        <v>62</v>
      </c>
      <c r="E47" s="108" t="s">
        <v>62</v>
      </c>
      <c r="F47" s="307" t="s">
        <v>62</v>
      </c>
      <c r="G47" s="307" t="s">
        <v>62</v>
      </c>
    </row>
    <row r="48" spans="1:7" ht="15.6" hidden="1" x14ac:dyDescent="0.3">
      <c r="A48" s="314" t="s">
        <v>523</v>
      </c>
      <c r="B48" s="108" t="s">
        <v>62</v>
      </c>
      <c r="C48" s="108" t="s">
        <v>62</v>
      </c>
      <c r="D48" s="108" t="s">
        <v>62</v>
      </c>
      <c r="E48" s="108" t="s">
        <v>62</v>
      </c>
      <c r="F48" s="307" t="s">
        <v>62</v>
      </c>
      <c r="G48" s="307" t="s">
        <v>62</v>
      </c>
    </row>
    <row r="49" spans="1:7" ht="15.6" hidden="1" x14ac:dyDescent="0.3">
      <c r="A49" s="314" t="s">
        <v>524</v>
      </c>
      <c r="B49" s="108" t="s">
        <v>62</v>
      </c>
      <c r="C49" s="108" t="s">
        <v>62</v>
      </c>
      <c r="D49" s="108" t="s">
        <v>62</v>
      </c>
      <c r="E49" s="108" t="s">
        <v>62</v>
      </c>
      <c r="F49" s="307" t="s">
        <v>62</v>
      </c>
      <c r="G49" s="307" t="s">
        <v>62</v>
      </c>
    </row>
    <row r="50" spans="1:7" ht="15.6" hidden="1" x14ac:dyDescent="0.3">
      <c r="A50" s="314" t="s">
        <v>3</v>
      </c>
      <c r="B50" s="108" t="s">
        <v>62</v>
      </c>
      <c r="C50" s="108" t="s">
        <v>62</v>
      </c>
      <c r="D50" s="108" t="s">
        <v>62</v>
      </c>
      <c r="E50" s="108" t="s">
        <v>62</v>
      </c>
      <c r="F50" s="307" t="s">
        <v>62</v>
      </c>
      <c r="G50" s="307" t="s">
        <v>62</v>
      </c>
    </row>
    <row r="51" spans="1:7" ht="15.6" hidden="1" x14ac:dyDescent="0.3">
      <c r="A51" s="314" t="s">
        <v>525</v>
      </c>
      <c r="B51" s="108" t="s">
        <v>62</v>
      </c>
      <c r="C51" s="108" t="s">
        <v>62</v>
      </c>
      <c r="D51" s="108" t="s">
        <v>62</v>
      </c>
      <c r="E51" s="108" t="s">
        <v>62</v>
      </c>
      <c r="F51" s="307" t="s">
        <v>62</v>
      </c>
      <c r="G51" s="307" t="s">
        <v>62</v>
      </c>
    </row>
    <row r="52" spans="1:7" ht="15.6" hidden="1" x14ac:dyDescent="0.3">
      <c r="A52" s="314" t="s">
        <v>273</v>
      </c>
      <c r="B52" s="108" t="s">
        <v>62</v>
      </c>
      <c r="C52" s="108" t="s">
        <v>62</v>
      </c>
      <c r="D52" s="108" t="s">
        <v>62</v>
      </c>
      <c r="E52" s="108" t="s">
        <v>62</v>
      </c>
      <c r="F52" s="307" t="s">
        <v>62</v>
      </c>
      <c r="G52" s="307" t="s">
        <v>62</v>
      </c>
    </row>
    <row r="53" spans="1:7" ht="15.6" hidden="1" x14ac:dyDescent="0.3">
      <c r="A53" s="314" t="s">
        <v>526</v>
      </c>
      <c r="B53" s="108" t="s">
        <v>62</v>
      </c>
      <c r="C53" s="108" t="s">
        <v>62</v>
      </c>
      <c r="D53" s="108" t="s">
        <v>62</v>
      </c>
      <c r="E53" s="108" t="s">
        <v>62</v>
      </c>
      <c r="F53" s="307" t="s">
        <v>62</v>
      </c>
      <c r="G53" s="307" t="s">
        <v>62</v>
      </c>
    </row>
    <row r="54" spans="1:7" ht="15.6" hidden="1" x14ac:dyDescent="0.3">
      <c r="A54" s="314" t="s">
        <v>274</v>
      </c>
      <c r="B54" s="108" t="s">
        <v>62</v>
      </c>
      <c r="C54" s="108" t="s">
        <v>62</v>
      </c>
      <c r="D54" s="108" t="s">
        <v>62</v>
      </c>
      <c r="E54" s="108" t="s">
        <v>62</v>
      </c>
      <c r="F54" s="307" t="s">
        <v>62</v>
      </c>
      <c r="G54" s="307" t="s">
        <v>62</v>
      </c>
    </row>
    <row r="55" spans="1:7" ht="15.6" hidden="1" x14ac:dyDescent="0.3">
      <c r="A55" s="314" t="s">
        <v>275</v>
      </c>
      <c r="B55" s="108" t="s">
        <v>62</v>
      </c>
      <c r="C55" s="108" t="s">
        <v>62</v>
      </c>
      <c r="D55" s="108" t="s">
        <v>62</v>
      </c>
      <c r="E55" s="108" t="s">
        <v>62</v>
      </c>
      <c r="F55" s="307" t="s">
        <v>62</v>
      </c>
      <c r="G55" s="307" t="s">
        <v>62</v>
      </c>
    </row>
    <row r="56" spans="1:7" ht="15.6" hidden="1" x14ac:dyDescent="0.3">
      <c r="A56" s="314" t="s">
        <v>4</v>
      </c>
      <c r="B56" s="108" t="s">
        <v>62</v>
      </c>
      <c r="C56" s="108" t="s">
        <v>62</v>
      </c>
      <c r="D56" s="108" t="s">
        <v>62</v>
      </c>
      <c r="E56" s="108" t="s">
        <v>62</v>
      </c>
      <c r="F56" s="307" t="s">
        <v>62</v>
      </c>
      <c r="G56" s="307" t="s">
        <v>62</v>
      </c>
    </row>
    <row r="57" spans="1:7" ht="15.6" x14ac:dyDescent="0.3">
      <c r="A57" s="314" t="s">
        <v>527</v>
      </c>
      <c r="B57" s="116" t="s">
        <v>62</v>
      </c>
      <c r="C57" s="306">
        <v>1</v>
      </c>
      <c r="D57" s="116">
        <v>0</v>
      </c>
      <c r="E57" s="306">
        <v>1</v>
      </c>
      <c r="F57" s="307">
        <f>SUM(B57:E57)</f>
        <v>2</v>
      </c>
      <c r="G57" s="308">
        <f>AVERAGE(B57:E57)</f>
        <v>0.66666666666666663</v>
      </c>
    </row>
    <row r="58" spans="1:7" ht="15.6" hidden="1" x14ac:dyDescent="0.3">
      <c r="A58" s="314" t="s">
        <v>5</v>
      </c>
      <c r="B58" s="108" t="s">
        <v>62</v>
      </c>
      <c r="C58" s="108" t="s">
        <v>62</v>
      </c>
      <c r="D58" s="108" t="s">
        <v>62</v>
      </c>
      <c r="E58" s="108" t="s">
        <v>62</v>
      </c>
      <c r="F58" s="307" t="s">
        <v>62</v>
      </c>
      <c r="G58" s="308" t="s">
        <v>62</v>
      </c>
    </row>
    <row r="59" spans="1:7" ht="15.6" hidden="1" x14ac:dyDescent="0.3">
      <c r="A59" s="314" t="s">
        <v>276</v>
      </c>
      <c r="B59" s="116" t="s">
        <v>62</v>
      </c>
      <c r="C59" s="116" t="s">
        <v>62</v>
      </c>
      <c r="D59" s="116" t="s">
        <v>62</v>
      </c>
      <c r="E59" s="116" t="s">
        <v>62</v>
      </c>
      <c r="F59" s="307" t="s">
        <v>62</v>
      </c>
      <c r="G59" s="308" t="s">
        <v>62</v>
      </c>
    </row>
    <row r="60" spans="1:7" ht="15.6" hidden="1" x14ac:dyDescent="0.3">
      <c r="A60" s="314" t="s">
        <v>6</v>
      </c>
      <c r="B60" s="123" t="s">
        <v>62</v>
      </c>
      <c r="C60" s="123" t="s">
        <v>62</v>
      </c>
      <c r="D60" s="123" t="s">
        <v>62</v>
      </c>
      <c r="E60" s="123" t="s">
        <v>62</v>
      </c>
      <c r="F60" s="307" t="s">
        <v>62</v>
      </c>
      <c r="G60" s="308" t="s">
        <v>62</v>
      </c>
    </row>
    <row r="61" spans="1:7" ht="15.6" x14ac:dyDescent="0.3">
      <c r="A61" s="314" t="s">
        <v>277</v>
      </c>
      <c r="B61" s="108" t="s">
        <v>62</v>
      </c>
      <c r="C61" s="316">
        <v>1</v>
      </c>
      <c r="D61" s="338">
        <v>0</v>
      </c>
      <c r="E61" s="316">
        <v>1</v>
      </c>
      <c r="F61" s="307">
        <f>SUM(B61:E61)</f>
        <v>2</v>
      </c>
      <c r="G61" s="308">
        <f>AVERAGE(B61:E61)</f>
        <v>0.66666666666666663</v>
      </c>
    </row>
    <row r="62" spans="1:7" ht="15.6" hidden="1" x14ac:dyDescent="0.3">
      <c r="A62" s="314" t="s">
        <v>7</v>
      </c>
      <c r="B62" s="108" t="s">
        <v>62</v>
      </c>
      <c r="C62" s="108" t="s">
        <v>62</v>
      </c>
      <c r="D62" s="108" t="s">
        <v>62</v>
      </c>
      <c r="E62" s="108" t="s">
        <v>62</v>
      </c>
      <c r="F62" s="307" t="s">
        <v>62</v>
      </c>
      <c r="G62" s="308" t="s">
        <v>62</v>
      </c>
    </row>
    <row r="63" spans="1:7" ht="15.6" hidden="1" x14ac:dyDescent="0.3">
      <c r="A63" s="314" t="s">
        <v>528</v>
      </c>
      <c r="B63" s="108" t="s">
        <v>62</v>
      </c>
      <c r="C63" s="108" t="s">
        <v>62</v>
      </c>
      <c r="D63" s="108" t="s">
        <v>62</v>
      </c>
      <c r="E63" s="108" t="s">
        <v>62</v>
      </c>
      <c r="F63" s="307" t="s">
        <v>62</v>
      </c>
      <c r="G63" s="308" t="s">
        <v>62</v>
      </c>
    </row>
    <row r="64" spans="1:7" ht="15.6" hidden="1" x14ac:dyDescent="0.3">
      <c r="A64" s="314" t="s">
        <v>8</v>
      </c>
      <c r="B64" s="108" t="s">
        <v>62</v>
      </c>
      <c r="C64" s="108" t="s">
        <v>62</v>
      </c>
      <c r="D64" s="108" t="s">
        <v>62</v>
      </c>
      <c r="E64" s="108" t="s">
        <v>62</v>
      </c>
      <c r="F64" s="307" t="s">
        <v>62</v>
      </c>
      <c r="G64" s="308" t="s">
        <v>62</v>
      </c>
    </row>
    <row r="65" spans="1:7" ht="15.6" x14ac:dyDescent="0.3">
      <c r="A65" s="314" t="s">
        <v>278</v>
      </c>
      <c r="B65" s="108" t="s">
        <v>62</v>
      </c>
      <c r="C65" s="316">
        <v>1</v>
      </c>
      <c r="D65" s="338">
        <v>0</v>
      </c>
      <c r="E65" s="316">
        <v>1</v>
      </c>
      <c r="F65" s="307">
        <f>SUM(B65:E65)</f>
        <v>2</v>
      </c>
      <c r="G65" s="308">
        <f>AVERAGE(B65:E65)</f>
        <v>0.66666666666666663</v>
      </c>
    </row>
    <row r="66" spans="1:7" ht="15.6" hidden="1" x14ac:dyDescent="0.3">
      <c r="A66" s="314" t="s">
        <v>541</v>
      </c>
      <c r="B66" s="108" t="s">
        <v>62</v>
      </c>
      <c r="C66" s="108" t="s">
        <v>62</v>
      </c>
      <c r="D66" s="108" t="s">
        <v>62</v>
      </c>
      <c r="E66" s="108" t="s">
        <v>62</v>
      </c>
      <c r="F66" s="307" t="s">
        <v>62</v>
      </c>
      <c r="G66" s="308" t="s">
        <v>62</v>
      </c>
    </row>
    <row r="67" spans="1:7" ht="15.6" hidden="1" x14ac:dyDescent="0.3">
      <c r="A67" s="314" t="s">
        <v>282</v>
      </c>
      <c r="B67" s="108" t="s">
        <v>62</v>
      </c>
      <c r="C67" s="108" t="s">
        <v>62</v>
      </c>
      <c r="D67" s="108" t="s">
        <v>62</v>
      </c>
      <c r="E67" s="108" t="s">
        <v>62</v>
      </c>
      <c r="F67" s="307" t="s">
        <v>62</v>
      </c>
      <c r="G67" s="308" t="s">
        <v>62</v>
      </c>
    </row>
    <row r="68" spans="1:7" ht="15.6" hidden="1" x14ac:dyDescent="0.3">
      <c r="A68" s="314" t="s">
        <v>530</v>
      </c>
      <c r="B68" s="108" t="s">
        <v>62</v>
      </c>
      <c r="C68" s="108" t="s">
        <v>62</v>
      </c>
      <c r="D68" s="108" t="s">
        <v>62</v>
      </c>
      <c r="E68" s="108" t="s">
        <v>62</v>
      </c>
      <c r="F68" s="307" t="s">
        <v>62</v>
      </c>
      <c r="G68" s="308" t="s">
        <v>62</v>
      </c>
    </row>
    <row r="69" spans="1:7" ht="15.6" hidden="1" x14ac:dyDescent="0.3">
      <c r="A69" s="314" t="s">
        <v>283</v>
      </c>
      <c r="B69" s="108" t="s">
        <v>62</v>
      </c>
      <c r="C69" s="108" t="s">
        <v>62</v>
      </c>
      <c r="D69" s="108" t="s">
        <v>62</v>
      </c>
      <c r="E69" s="108" t="s">
        <v>62</v>
      </c>
      <c r="F69" s="307" t="s">
        <v>62</v>
      </c>
      <c r="G69" s="308" t="s">
        <v>62</v>
      </c>
    </row>
    <row r="70" spans="1:7" ht="15.6" x14ac:dyDescent="0.3">
      <c r="A70" s="314" t="s">
        <v>9</v>
      </c>
      <c r="B70" s="116">
        <v>1</v>
      </c>
      <c r="C70" s="108" t="s">
        <v>62</v>
      </c>
      <c r="D70" s="108" t="s">
        <v>62</v>
      </c>
      <c r="E70" s="108" t="s">
        <v>62</v>
      </c>
      <c r="F70" s="307">
        <f>SUM(B70:E70)</f>
        <v>1</v>
      </c>
      <c r="G70" s="308">
        <f>AVERAGE(B70:E70)</f>
        <v>1</v>
      </c>
    </row>
    <row r="71" spans="1:7" ht="15.6" x14ac:dyDescent="0.3">
      <c r="A71" s="314" t="s">
        <v>59</v>
      </c>
      <c r="B71" s="316">
        <v>1</v>
      </c>
      <c r="C71" s="108" t="s">
        <v>62</v>
      </c>
      <c r="D71" s="108" t="s">
        <v>62</v>
      </c>
      <c r="E71" s="108" t="s">
        <v>62</v>
      </c>
      <c r="F71" s="307">
        <f>SUM(B71:E71)</f>
        <v>1</v>
      </c>
      <c r="G71" s="308">
        <f>AVERAGE(B71:E71)</f>
        <v>1</v>
      </c>
    </row>
    <row r="72" spans="1:7" ht="15.6" hidden="1" x14ac:dyDescent="0.3">
      <c r="A72" s="314" t="s">
        <v>531</v>
      </c>
      <c r="B72" s="108" t="s">
        <v>62</v>
      </c>
      <c r="C72" s="108" t="s">
        <v>62</v>
      </c>
      <c r="D72" s="108" t="s">
        <v>62</v>
      </c>
      <c r="E72" s="108" t="s">
        <v>62</v>
      </c>
      <c r="F72" s="307" t="s">
        <v>62</v>
      </c>
      <c r="G72" s="308" t="s">
        <v>62</v>
      </c>
    </row>
    <row r="73" spans="1:7" ht="15.6" hidden="1" x14ac:dyDescent="0.3">
      <c r="A73" s="314" t="s">
        <v>532</v>
      </c>
      <c r="B73" s="108" t="s">
        <v>62</v>
      </c>
      <c r="C73" s="108" t="s">
        <v>62</v>
      </c>
      <c r="D73" s="108" t="s">
        <v>62</v>
      </c>
      <c r="E73" s="108" t="s">
        <v>62</v>
      </c>
      <c r="F73" s="307" t="s">
        <v>62</v>
      </c>
      <c r="G73" s="308" t="s">
        <v>62</v>
      </c>
    </row>
    <row r="74" spans="1:7" ht="15.6" x14ac:dyDescent="0.3">
      <c r="A74" s="314" t="s">
        <v>533</v>
      </c>
      <c r="B74" s="108">
        <v>1</v>
      </c>
      <c r="C74" s="108" t="s">
        <v>62</v>
      </c>
      <c r="D74" s="108" t="s">
        <v>62</v>
      </c>
      <c r="E74" s="108" t="s">
        <v>62</v>
      </c>
      <c r="F74" s="307">
        <f>SUM(B74:E74)</f>
        <v>1</v>
      </c>
      <c r="G74" s="308">
        <f>AVERAGE(B74:E74)</f>
        <v>1</v>
      </c>
    </row>
    <row r="75" spans="1:7" ht="15.6" hidden="1" x14ac:dyDescent="0.3">
      <c r="A75" s="314" t="s">
        <v>284</v>
      </c>
      <c r="B75" s="108" t="s">
        <v>62</v>
      </c>
      <c r="C75" s="108" t="s">
        <v>62</v>
      </c>
      <c r="D75" s="108" t="s">
        <v>62</v>
      </c>
      <c r="E75" s="108" t="s">
        <v>62</v>
      </c>
      <c r="F75" s="307" t="s">
        <v>62</v>
      </c>
      <c r="G75" s="308" t="s">
        <v>62</v>
      </c>
    </row>
    <row r="76" spans="1:7" ht="15.6" hidden="1" x14ac:dyDescent="0.3">
      <c r="A76" s="314" t="s">
        <v>10</v>
      </c>
      <c r="B76" s="108" t="s">
        <v>62</v>
      </c>
      <c r="C76" s="108" t="s">
        <v>62</v>
      </c>
      <c r="D76" s="108" t="s">
        <v>62</v>
      </c>
      <c r="E76" s="108" t="s">
        <v>62</v>
      </c>
      <c r="F76" s="307" t="s">
        <v>62</v>
      </c>
      <c r="G76" s="308" t="s">
        <v>62</v>
      </c>
    </row>
    <row r="77" spans="1:7" ht="15.6" x14ac:dyDescent="0.3">
      <c r="A77" s="314" t="s">
        <v>11</v>
      </c>
      <c r="B77" s="113" t="s">
        <v>62</v>
      </c>
      <c r="C77" s="316">
        <v>1</v>
      </c>
      <c r="D77" s="316">
        <v>0</v>
      </c>
      <c r="E77" s="316">
        <v>0</v>
      </c>
      <c r="F77" s="307">
        <f>SUM(B77:E77)</f>
        <v>1</v>
      </c>
      <c r="G77" s="308">
        <f>AVERAGE(B77:E77)</f>
        <v>0.33333333333333331</v>
      </c>
    </row>
    <row r="78" spans="1:7" ht="15.6" hidden="1" x14ac:dyDescent="0.3">
      <c r="A78" s="314" t="s">
        <v>534</v>
      </c>
      <c r="B78" s="108" t="s">
        <v>62</v>
      </c>
      <c r="C78" s="108" t="s">
        <v>62</v>
      </c>
      <c r="D78" s="108" t="s">
        <v>62</v>
      </c>
      <c r="E78" s="108" t="s">
        <v>62</v>
      </c>
      <c r="F78" s="307" t="s">
        <v>62</v>
      </c>
      <c r="G78" s="308" t="s">
        <v>62</v>
      </c>
    </row>
    <row r="79" spans="1:7" ht="15.6" hidden="1" x14ac:dyDescent="0.3">
      <c r="A79" s="314" t="s">
        <v>334</v>
      </c>
      <c r="B79" s="108" t="s">
        <v>62</v>
      </c>
      <c r="C79" s="108" t="s">
        <v>62</v>
      </c>
      <c r="D79" s="108" t="s">
        <v>62</v>
      </c>
      <c r="E79" s="108" t="s">
        <v>62</v>
      </c>
      <c r="F79" s="307" t="s">
        <v>62</v>
      </c>
      <c r="G79" s="308" t="s">
        <v>62</v>
      </c>
    </row>
    <row r="80" spans="1:7" ht="15.6" hidden="1" x14ac:dyDescent="0.3">
      <c r="A80" s="314" t="s">
        <v>12</v>
      </c>
      <c r="B80" s="108" t="s">
        <v>62</v>
      </c>
      <c r="C80" s="108" t="s">
        <v>62</v>
      </c>
      <c r="D80" s="108" t="s">
        <v>62</v>
      </c>
      <c r="E80" s="108" t="s">
        <v>62</v>
      </c>
      <c r="F80" s="307" t="s">
        <v>62</v>
      </c>
      <c r="G80" s="308" t="s">
        <v>62</v>
      </c>
    </row>
    <row r="81" spans="1:7" ht="15.6" hidden="1" x14ac:dyDescent="0.3">
      <c r="A81" s="314" t="s">
        <v>13</v>
      </c>
      <c r="B81" s="108" t="s">
        <v>62</v>
      </c>
      <c r="C81" s="108" t="s">
        <v>62</v>
      </c>
      <c r="D81" s="108" t="s">
        <v>62</v>
      </c>
      <c r="E81" s="108" t="s">
        <v>62</v>
      </c>
      <c r="F81" s="307" t="s">
        <v>62</v>
      </c>
      <c r="G81" s="308" t="s">
        <v>62</v>
      </c>
    </row>
    <row r="82" spans="1:7" ht="15.6" hidden="1" x14ac:dyDescent="0.3">
      <c r="A82" s="314" t="s">
        <v>14</v>
      </c>
      <c r="B82" s="108" t="s">
        <v>62</v>
      </c>
      <c r="C82" s="108" t="s">
        <v>62</v>
      </c>
      <c r="D82" s="108" t="s">
        <v>62</v>
      </c>
      <c r="E82" s="108" t="s">
        <v>62</v>
      </c>
      <c r="F82" s="307" t="s">
        <v>62</v>
      </c>
      <c r="G82" s="308" t="s">
        <v>62</v>
      </c>
    </row>
    <row r="83" spans="1:7" ht="15.6" hidden="1" x14ac:dyDescent="0.3">
      <c r="A83" s="314" t="s">
        <v>15</v>
      </c>
      <c r="B83" s="108" t="s">
        <v>62</v>
      </c>
      <c r="C83" s="108" t="s">
        <v>62</v>
      </c>
      <c r="D83" s="108" t="s">
        <v>62</v>
      </c>
      <c r="E83" s="108" t="s">
        <v>62</v>
      </c>
      <c r="F83" s="307" t="s">
        <v>62</v>
      </c>
      <c r="G83" s="308" t="s">
        <v>62</v>
      </c>
    </row>
    <row r="84" spans="1:7" ht="15.6" hidden="1" x14ac:dyDescent="0.3">
      <c r="A84" s="314" t="s">
        <v>285</v>
      </c>
      <c r="B84" s="108" t="s">
        <v>62</v>
      </c>
      <c r="C84" s="108" t="s">
        <v>62</v>
      </c>
      <c r="D84" s="108" t="s">
        <v>62</v>
      </c>
      <c r="E84" s="108" t="s">
        <v>62</v>
      </c>
      <c r="F84" s="307" t="s">
        <v>62</v>
      </c>
      <c r="G84" s="308" t="s">
        <v>62</v>
      </c>
    </row>
    <row r="85" spans="1:7" ht="15.6" x14ac:dyDescent="0.3">
      <c r="A85" s="314" t="s">
        <v>16</v>
      </c>
      <c r="B85" s="113" t="s">
        <v>62</v>
      </c>
      <c r="C85" s="338">
        <v>1</v>
      </c>
      <c r="D85" s="338">
        <v>0</v>
      </c>
      <c r="E85" s="316">
        <v>0</v>
      </c>
      <c r="F85" s="307">
        <f>SUM(B85:E85)</f>
        <v>1</v>
      </c>
      <c r="G85" s="308">
        <f>AVERAGE(B85:E85)</f>
        <v>0.33333333333333331</v>
      </c>
    </row>
    <row r="86" spans="1:7" ht="15.6" hidden="1" x14ac:dyDescent="0.3">
      <c r="A86" s="314" t="s">
        <v>286</v>
      </c>
      <c r="B86" s="108" t="s">
        <v>62</v>
      </c>
      <c r="C86" s="108" t="s">
        <v>62</v>
      </c>
      <c r="D86" s="108" t="s">
        <v>62</v>
      </c>
      <c r="E86" s="108" t="s">
        <v>62</v>
      </c>
      <c r="F86" s="307" t="s">
        <v>62</v>
      </c>
      <c r="G86" s="308" t="s">
        <v>62</v>
      </c>
    </row>
    <row r="87" spans="1:7" ht="15.6" hidden="1" x14ac:dyDescent="0.3">
      <c r="A87" s="314" t="s">
        <v>17</v>
      </c>
      <c r="B87" s="108" t="s">
        <v>62</v>
      </c>
      <c r="C87" s="108" t="s">
        <v>62</v>
      </c>
      <c r="D87" s="108" t="s">
        <v>62</v>
      </c>
      <c r="E87" s="108" t="s">
        <v>62</v>
      </c>
      <c r="F87" s="307" t="s">
        <v>62</v>
      </c>
      <c r="G87" s="308" t="s">
        <v>62</v>
      </c>
    </row>
    <row r="88" spans="1:7" ht="31.2" hidden="1" x14ac:dyDescent="0.3">
      <c r="A88" s="314" t="s">
        <v>287</v>
      </c>
      <c r="B88" s="108" t="s">
        <v>62</v>
      </c>
      <c r="C88" s="108" t="s">
        <v>62</v>
      </c>
      <c r="D88" s="108" t="s">
        <v>62</v>
      </c>
      <c r="E88" s="108" t="s">
        <v>62</v>
      </c>
      <c r="F88" s="307" t="s">
        <v>62</v>
      </c>
      <c r="G88" s="308" t="s">
        <v>62</v>
      </c>
    </row>
    <row r="89" spans="1:7" ht="15.6" hidden="1" x14ac:dyDescent="0.3">
      <c r="A89" s="314" t="s">
        <v>288</v>
      </c>
      <c r="B89" s="108" t="s">
        <v>62</v>
      </c>
      <c r="C89" s="108" t="s">
        <v>62</v>
      </c>
      <c r="D89" s="108" t="s">
        <v>62</v>
      </c>
      <c r="E89" s="108" t="s">
        <v>62</v>
      </c>
      <c r="F89" s="307" t="s">
        <v>62</v>
      </c>
      <c r="G89" s="308" t="s">
        <v>62</v>
      </c>
    </row>
    <row r="90" spans="1:7" ht="15.6" hidden="1" x14ac:dyDescent="0.3">
      <c r="A90" s="314" t="s">
        <v>18</v>
      </c>
      <c r="B90" s="108" t="s">
        <v>62</v>
      </c>
      <c r="C90" s="108" t="s">
        <v>62</v>
      </c>
      <c r="D90" s="108" t="s">
        <v>62</v>
      </c>
      <c r="E90" s="108" t="s">
        <v>62</v>
      </c>
      <c r="F90" s="307" t="s">
        <v>62</v>
      </c>
      <c r="G90" s="308" t="s">
        <v>62</v>
      </c>
    </row>
    <row r="91" spans="1:7" ht="15.6" hidden="1" x14ac:dyDescent="0.3">
      <c r="A91" s="314" t="s">
        <v>19</v>
      </c>
      <c r="B91" s="108" t="s">
        <v>62</v>
      </c>
      <c r="C91" s="108" t="s">
        <v>62</v>
      </c>
      <c r="D91" s="108" t="s">
        <v>62</v>
      </c>
      <c r="E91" s="108" t="s">
        <v>62</v>
      </c>
      <c r="F91" s="307" t="s">
        <v>62</v>
      </c>
      <c r="G91" s="308" t="s">
        <v>62</v>
      </c>
    </row>
    <row r="92" spans="1:7" ht="15.6" hidden="1" x14ac:dyDescent="0.3">
      <c r="A92" s="314" t="s">
        <v>20</v>
      </c>
      <c r="B92" s="113" t="s">
        <v>62</v>
      </c>
      <c r="C92" s="113" t="s">
        <v>62</v>
      </c>
      <c r="D92" s="113" t="s">
        <v>62</v>
      </c>
      <c r="E92" s="113" t="s">
        <v>62</v>
      </c>
      <c r="F92" s="307" t="s">
        <v>62</v>
      </c>
      <c r="G92" s="308" t="s">
        <v>62</v>
      </c>
    </row>
    <row r="93" spans="1:7" ht="15.6" hidden="1" x14ac:dyDescent="0.3">
      <c r="A93" s="314" t="s">
        <v>336</v>
      </c>
      <c r="B93" s="108" t="s">
        <v>62</v>
      </c>
      <c r="C93" s="108" t="s">
        <v>62</v>
      </c>
      <c r="D93" s="108" t="s">
        <v>62</v>
      </c>
      <c r="E93" s="108" t="s">
        <v>62</v>
      </c>
      <c r="F93" s="307" t="s">
        <v>62</v>
      </c>
      <c r="G93" s="308" t="s">
        <v>62</v>
      </c>
    </row>
    <row r="94" spans="1:7" ht="15.6" hidden="1" x14ac:dyDescent="0.3">
      <c r="A94" s="314" t="s">
        <v>21</v>
      </c>
      <c r="B94" s="316" t="s">
        <v>62</v>
      </c>
      <c r="C94" s="316" t="s">
        <v>62</v>
      </c>
      <c r="D94" s="316" t="s">
        <v>62</v>
      </c>
      <c r="E94" s="316" t="s">
        <v>62</v>
      </c>
      <c r="F94" s="307" t="s">
        <v>62</v>
      </c>
      <c r="G94" s="308" t="s">
        <v>62</v>
      </c>
    </row>
    <row r="95" spans="1:7" ht="15.6" hidden="1" x14ac:dyDescent="0.3">
      <c r="A95" s="314" t="s">
        <v>535</v>
      </c>
      <c r="B95" s="108" t="s">
        <v>62</v>
      </c>
      <c r="C95" s="108" t="s">
        <v>62</v>
      </c>
      <c r="D95" s="108" t="s">
        <v>62</v>
      </c>
      <c r="E95" s="108" t="s">
        <v>62</v>
      </c>
      <c r="F95" s="307" t="s">
        <v>62</v>
      </c>
      <c r="G95" s="308" t="s">
        <v>62</v>
      </c>
    </row>
    <row r="96" spans="1:7" ht="15.6" hidden="1" x14ac:dyDescent="0.3">
      <c r="A96" s="314" t="s">
        <v>22</v>
      </c>
      <c r="B96" s="108" t="s">
        <v>62</v>
      </c>
      <c r="C96" s="108" t="s">
        <v>62</v>
      </c>
      <c r="D96" s="108" t="s">
        <v>62</v>
      </c>
      <c r="E96" s="108" t="s">
        <v>62</v>
      </c>
      <c r="F96" s="307" t="s">
        <v>62</v>
      </c>
      <c r="G96" s="308" t="s">
        <v>62</v>
      </c>
    </row>
    <row r="97" spans="1:7" ht="15.6" hidden="1" x14ac:dyDescent="0.3">
      <c r="A97" s="314" t="s">
        <v>300</v>
      </c>
      <c r="B97" s="108" t="s">
        <v>62</v>
      </c>
      <c r="C97" s="108" t="s">
        <v>62</v>
      </c>
      <c r="D97" s="108" t="s">
        <v>62</v>
      </c>
      <c r="E97" s="108" t="s">
        <v>62</v>
      </c>
      <c r="F97" s="307" t="s">
        <v>62</v>
      </c>
      <c r="G97" s="308" t="s">
        <v>62</v>
      </c>
    </row>
    <row r="98" spans="1:7" ht="15.6" hidden="1" x14ac:dyDescent="0.3">
      <c r="A98" s="314" t="s">
        <v>536</v>
      </c>
      <c r="B98" s="108" t="s">
        <v>62</v>
      </c>
      <c r="C98" s="108" t="s">
        <v>62</v>
      </c>
      <c r="D98" s="108" t="s">
        <v>62</v>
      </c>
      <c r="E98" s="108" t="s">
        <v>62</v>
      </c>
      <c r="F98" s="307" t="s">
        <v>62</v>
      </c>
      <c r="G98" s="308" t="s">
        <v>62</v>
      </c>
    </row>
    <row r="99" spans="1:7" ht="15.6" x14ac:dyDescent="0.3">
      <c r="A99" s="314" t="s">
        <v>537</v>
      </c>
      <c r="B99" s="108" t="s">
        <v>62</v>
      </c>
      <c r="C99" s="108">
        <v>1</v>
      </c>
      <c r="D99" s="108">
        <v>0</v>
      </c>
      <c r="E99" s="108">
        <v>1</v>
      </c>
      <c r="F99" s="307">
        <f>SUM(B99:E99)</f>
        <v>2</v>
      </c>
      <c r="G99" s="308">
        <f>AVERAGE(B99:E99)</f>
        <v>0.66666666666666663</v>
      </c>
    </row>
    <row r="100" spans="1:7" ht="15.6" hidden="1" x14ac:dyDescent="0.3">
      <c r="A100" s="314" t="s">
        <v>314</v>
      </c>
      <c r="B100" s="108" t="s">
        <v>62</v>
      </c>
      <c r="C100" s="108" t="s">
        <v>62</v>
      </c>
      <c r="D100" s="108" t="s">
        <v>62</v>
      </c>
      <c r="E100" s="108" t="s">
        <v>62</v>
      </c>
      <c r="F100" s="307" t="s">
        <v>62</v>
      </c>
      <c r="G100" s="308" t="s">
        <v>62</v>
      </c>
    </row>
    <row r="101" spans="1:7" ht="15.6" hidden="1" x14ac:dyDescent="0.3">
      <c r="A101" s="314" t="s">
        <v>289</v>
      </c>
      <c r="B101" s="108" t="s">
        <v>62</v>
      </c>
      <c r="C101" s="108" t="s">
        <v>62</v>
      </c>
      <c r="D101" s="108" t="s">
        <v>62</v>
      </c>
      <c r="E101" s="108" t="s">
        <v>62</v>
      </c>
      <c r="F101" s="307" t="s">
        <v>62</v>
      </c>
      <c r="G101" s="308" t="s">
        <v>62</v>
      </c>
    </row>
    <row r="102" spans="1:7" ht="15.6" hidden="1" x14ac:dyDescent="0.3">
      <c r="A102" s="314" t="s">
        <v>415</v>
      </c>
      <c r="B102" s="108" t="s">
        <v>62</v>
      </c>
      <c r="C102" s="108" t="s">
        <v>62</v>
      </c>
      <c r="D102" s="108" t="s">
        <v>62</v>
      </c>
      <c r="E102" s="108" t="s">
        <v>62</v>
      </c>
      <c r="F102" s="307" t="s">
        <v>62</v>
      </c>
      <c r="G102" s="308" t="s">
        <v>62</v>
      </c>
    </row>
    <row r="103" spans="1:7" ht="15.6" hidden="1" x14ac:dyDescent="0.3">
      <c r="A103" s="314" t="s">
        <v>23</v>
      </c>
      <c r="B103" s="316" t="s">
        <v>62</v>
      </c>
      <c r="C103" s="316" t="s">
        <v>62</v>
      </c>
      <c r="D103" s="316" t="s">
        <v>62</v>
      </c>
      <c r="E103" s="316" t="s">
        <v>62</v>
      </c>
      <c r="F103" s="307" t="s">
        <v>62</v>
      </c>
      <c r="G103" s="308" t="s">
        <v>62</v>
      </c>
    </row>
    <row r="104" spans="1:7" ht="15.6" hidden="1" x14ac:dyDescent="0.3">
      <c r="A104" s="314" t="s">
        <v>538</v>
      </c>
      <c r="B104" s="108" t="s">
        <v>62</v>
      </c>
      <c r="C104" s="108" t="s">
        <v>62</v>
      </c>
      <c r="D104" s="108" t="s">
        <v>62</v>
      </c>
      <c r="E104" s="108" t="s">
        <v>62</v>
      </c>
      <c r="F104" s="307" t="s">
        <v>62</v>
      </c>
      <c r="G104" s="308" t="s">
        <v>62</v>
      </c>
    </row>
    <row r="105" spans="1:7" ht="15.6" hidden="1" x14ac:dyDescent="0.3">
      <c r="A105" s="314" t="s">
        <v>290</v>
      </c>
      <c r="B105" s="108" t="s">
        <v>62</v>
      </c>
      <c r="C105" s="108" t="s">
        <v>62</v>
      </c>
      <c r="D105" s="108" t="s">
        <v>62</v>
      </c>
      <c r="E105" s="108" t="s">
        <v>62</v>
      </c>
      <c r="F105" s="307" t="s">
        <v>62</v>
      </c>
      <c r="G105" s="308" t="s">
        <v>62</v>
      </c>
    </row>
    <row r="106" spans="1:7" ht="15.6" hidden="1" x14ac:dyDescent="0.3">
      <c r="A106" s="314" t="s">
        <v>416</v>
      </c>
      <c r="B106" s="108" t="s">
        <v>62</v>
      </c>
      <c r="C106" s="108" t="s">
        <v>62</v>
      </c>
      <c r="D106" s="108" t="s">
        <v>62</v>
      </c>
      <c r="E106" s="108" t="s">
        <v>62</v>
      </c>
      <c r="F106" s="307" t="s">
        <v>62</v>
      </c>
      <c r="G106" s="308" t="s">
        <v>62</v>
      </c>
    </row>
    <row r="107" spans="1:7" ht="15.6" hidden="1" x14ac:dyDescent="0.3">
      <c r="A107" s="314" t="s">
        <v>291</v>
      </c>
      <c r="B107" s="108" t="s">
        <v>62</v>
      </c>
      <c r="C107" s="108" t="s">
        <v>62</v>
      </c>
      <c r="D107" s="108" t="s">
        <v>62</v>
      </c>
      <c r="E107" s="108" t="s">
        <v>62</v>
      </c>
      <c r="F107" s="307" t="s">
        <v>62</v>
      </c>
      <c r="G107" s="308" t="s">
        <v>62</v>
      </c>
    </row>
    <row r="108" spans="1:7" ht="15.6" hidden="1" x14ac:dyDescent="0.3">
      <c r="A108" s="314" t="s">
        <v>24</v>
      </c>
      <c r="B108" s="108" t="s">
        <v>62</v>
      </c>
      <c r="C108" s="108" t="s">
        <v>62</v>
      </c>
      <c r="D108" s="108" t="s">
        <v>62</v>
      </c>
      <c r="E108" s="108" t="s">
        <v>62</v>
      </c>
      <c r="F108" s="307" t="s">
        <v>62</v>
      </c>
      <c r="G108" s="308" t="s">
        <v>62</v>
      </c>
    </row>
    <row r="109" spans="1:7" ht="15.6" hidden="1" x14ac:dyDescent="0.3">
      <c r="A109" s="314" t="s">
        <v>539</v>
      </c>
      <c r="B109" s="108" t="s">
        <v>62</v>
      </c>
      <c r="C109" s="108" t="s">
        <v>62</v>
      </c>
      <c r="D109" s="108" t="s">
        <v>62</v>
      </c>
      <c r="E109" s="108" t="s">
        <v>62</v>
      </c>
      <c r="F109" s="307" t="s">
        <v>62</v>
      </c>
      <c r="G109" s="308" t="s">
        <v>62</v>
      </c>
    </row>
    <row r="110" spans="1:7" ht="15.6" hidden="1" x14ac:dyDescent="0.3">
      <c r="A110" s="314" t="s">
        <v>386</v>
      </c>
      <c r="B110" s="113" t="s">
        <v>62</v>
      </c>
      <c r="C110" s="113" t="s">
        <v>62</v>
      </c>
      <c r="D110" s="113" t="s">
        <v>62</v>
      </c>
      <c r="E110" s="113" t="s">
        <v>62</v>
      </c>
      <c r="F110" s="307" t="s">
        <v>62</v>
      </c>
      <c r="G110" s="308" t="s">
        <v>62</v>
      </c>
    </row>
    <row r="111" spans="1:7" ht="15.6" hidden="1" x14ac:dyDescent="0.3">
      <c r="A111" s="314" t="s">
        <v>25</v>
      </c>
      <c r="B111" s="108" t="s">
        <v>62</v>
      </c>
      <c r="C111" s="108" t="s">
        <v>62</v>
      </c>
      <c r="D111" s="108" t="s">
        <v>62</v>
      </c>
      <c r="E111" s="108" t="s">
        <v>62</v>
      </c>
      <c r="F111" s="307" t="s">
        <v>62</v>
      </c>
      <c r="G111" s="308" t="s">
        <v>62</v>
      </c>
    </row>
    <row r="112" spans="1:7" ht="15.6" x14ac:dyDescent="0.3">
      <c r="A112" s="314" t="s">
        <v>26</v>
      </c>
      <c r="B112" s="316" t="s">
        <v>62</v>
      </c>
      <c r="C112" s="316">
        <v>1</v>
      </c>
      <c r="D112" s="316">
        <v>0</v>
      </c>
      <c r="E112" s="316">
        <v>1</v>
      </c>
      <c r="F112" s="307">
        <f>SUM(B112:E112)</f>
        <v>2</v>
      </c>
      <c r="G112" s="308">
        <f>AVERAGE(B112:E112)</f>
        <v>0.66666666666666663</v>
      </c>
    </row>
    <row r="113" spans="1:7" ht="15.6" hidden="1" x14ac:dyDescent="0.3">
      <c r="A113" s="314" t="s">
        <v>27</v>
      </c>
      <c r="B113" s="108" t="s">
        <v>62</v>
      </c>
      <c r="C113" s="108" t="s">
        <v>62</v>
      </c>
      <c r="D113" s="108" t="s">
        <v>62</v>
      </c>
      <c r="E113" s="108" t="s">
        <v>62</v>
      </c>
      <c r="F113" s="307" t="s">
        <v>62</v>
      </c>
      <c r="G113" s="308" t="s">
        <v>62</v>
      </c>
    </row>
    <row r="114" spans="1:7" ht="15.6" hidden="1" x14ac:dyDescent="0.3">
      <c r="A114" s="314" t="s">
        <v>540</v>
      </c>
      <c r="B114" s="108" t="s">
        <v>62</v>
      </c>
      <c r="C114" s="108" t="s">
        <v>62</v>
      </c>
      <c r="D114" s="108" t="s">
        <v>62</v>
      </c>
      <c r="E114" s="108" t="s">
        <v>62</v>
      </c>
      <c r="F114" s="307" t="s">
        <v>62</v>
      </c>
      <c r="G114" s="308" t="s">
        <v>62</v>
      </c>
    </row>
    <row r="115" spans="1:7" ht="15.6" hidden="1" x14ac:dyDescent="0.3">
      <c r="A115" s="314" t="s">
        <v>28</v>
      </c>
      <c r="B115" s="108" t="s">
        <v>62</v>
      </c>
      <c r="C115" s="108" t="s">
        <v>62</v>
      </c>
      <c r="D115" s="108" t="s">
        <v>62</v>
      </c>
      <c r="E115" s="108" t="s">
        <v>62</v>
      </c>
      <c r="F115" s="307" t="s">
        <v>62</v>
      </c>
      <c r="G115" s="308" t="s">
        <v>62</v>
      </c>
    </row>
    <row r="116" spans="1:7" ht="15.6" hidden="1" x14ac:dyDescent="0.3">
      <c r="A116" s="314" t="s">
        <v>29</v>
      </c>
      <c r="B116" s="316" t="s">
        <v>62</v>
      </c>
      <c r="C116" s="316" t="s">
        <v>62</v>
      </c>
      <c r="D116" s="316" t="s">
        <v>62</v>
      </c>
      <c r="E116" s="316" t="s">
        <v>62</v>
      </c>
      <c r="F116" s="307" t="s">
        <v>62</v>
      </c>
      <c r="G116" s="308" t="s">
        <v>62</v>
      </c>
    </row>
    <row r="117" spans="1:7" ht="15.6" hidden="1" x14ac:dyDescent="0.3">
      <c r="A117" s="314" t="s">
        <v>30</v>
      </c>
      <c r="B117" s="108" t="s">
        <v>62</v>
      </c>
      <c r="C117" s="108" t="s">
        <v>62</v>
      </c>
      <c r="D117" s="108" t="s">
        <v>62</v>
      </c>
      <c r="E117" s="108" t="s">
        <v>62</v>
      </c>
      <c r="F117" s="307" t="s">
        <v>62</v>
      </c>
      <c r="G117" s="308" t="s">
        <v>62</v>
      </c>
    </row>
    <row r="118" spans="1:7" ht="15.6" x14ac:dyDescent="0.3">
      <c r="A118" s="314" t="s">
        <v>31</v>
      </c>
      <c r="B118" s="108">
        <v>1</v>
      </c>
      <c r="C118" s="108" t="s">
        <v>62</v>
      </c>
      <c r="D118" s="108" t="s">
        <v>62</v>
      </c>
      <c r="E118" s="108" t="s">
        <v>62</v>
      </c>
      <c r="F118" s="307">
        <f>SUM(B118:E118)</f>
        <v>1</v>
      </c>
      <c r="G118" s="308">
        <f>AVERAGE(B118:E118)</f>
        <v>1</v>
      </c>
    </row>
    <row r="119" spans="1:7" ht="15.6" hidden="1" x14ac:dyDescent="0.3">
      <c r="A119" s="314" t="s">
        <v>32</v>
      </c>
      <c r="B119" s="108" t="s">
        <v>62</v>
      </c>
      <c r="C119" s="108" t="s">
        <v>62</v>
      </c>
      <c r="D119" s="108" t="s">
        <v>62</v>
      </c>
      <c r="E119" s="108" t="s">
        <v>62</v>
      </c>
      <c r="F119" s="307" t="s">
        <v>62</v>
      </c>
      <c r="G119" s="308" t="s">
        <v>62</v>
      </c>
    </row>
    <row r="120" spans="1:7" ht="15.6" hidden="1" x14ac:dyDescent="0.3">
      <c r="A120" s="314" t="s">
        <v>33</v>
      </c>
      <c r="B120" s="108" t="s">
        <v>62</v>
      </c>
      <c r="C120" s="108" t="s">
        <v>62</v>
      </c>
      <c r="D120" s="108" t="s">
        <v>62</v>
      </c>
      <c r="E120" s="108" t="s">
        <v>62</v>
      </c>
      <c r="F120" s="307" t="s">
        <v>62</v>
      </c>
      <c r="G120" s="308" t="s">
        <v>62</v>
      </c>
    </row>
    <row r="121" spans="1:7" ht="15.6" hidden="1" x14ac:dyDescent="0.3">
      <c r="A121" s="314" t="s">
        <v>292</v>
      </c>
      <c r="B121" s="108" t="s">
        <v>62</v>
      </c>
      <c r="C121" s="108" t="s">
        <v>62</v>
      </c>
      <c r="D121" s="108" t="s">
        <v>62</v>
      </c>
      <c r="E121" s="108" t="s">
        <v>62</v>
      </c>
      <c r="F121" s="307" t="s">
        <v>62</v>
      </c>
      <c r="G121" s="308" t="s">
        <v>62</v>
      </c>
    </row>
    <row r="122" spans="1:7" ht="15.6" hidden="1" x14ac:dyDescent="0.3">
      <c r="A122" s="314" t="s">
        <v>34</v>
      </c>
      <c r="B122" s="108" t="s">
        <v>62</v>
      </c>
      <c r="C122" s="108" t="s">
        <v>62</v>
      </c>
      <c r="D122" s="108" t="s">
        <v>62</v>
      </c>
      <c r="E122" s="108" t="s">
        <v>62</v>
      </c>
      <c r="F122" s="307" t="s">
        <v>62</v>
      </c>
      <c r="G122" s="308" t="s">
        <v>62</v>
      </c>
    </row>
    <row r="123" spans="1:7" ht="15.6" hidden="1" x14ac:dyDescent="0.3">
      <c r="A123" s="314" t="s">
        <v>35</v>
      </c>
      <c r="B123" s="108" t="s">
        <v>62</v>
      </c>
      <c r="C123" s="108" t="s">
        <v>62</v>
      </c>
      <c r="D123" s="108" t="s">
        <v>62</v>
      </c>
      <c r="E123" s="108" t="s">
        <v>62</v>
      </c>
      <c r="F123" s="307" t="s">
        <v>62</v>
      </c>
      <c r="G123" s="308" t="s">
        <v>62</v>
      </c>
    </row>
    <row r="124" spans="1:7" ht="15.6" x14ac:dyDescent="0.3">
      <c r="A124" s="314" t="s">
        <v>293</v>
      </c>
      <c r="B124" s="116" t="s">
        <v>62</v>
      </c>
      <c r="C124" s="108">
        <v>1</v>
      </c>
      <c r="D124" s="116">
        <v>0</v>
      </c>
      <c r="E124" s="108">
        <v>1</v>
      </c>
      <c r="F124" s="307">
        <f>SUM(B124:E124)</f>
        <v>2</v>
      </c>
      <c r="G124" s="308">
        <f>AVERAGE(B124:E124)</f>
        <v>0.66666666666666663</v>
      </c>
    </row>
    <row r="125" spans="1:7" ht="15.6" x14ac:dyDescent="0.3">
      <c r="A125" s="314" t="s">
        <v>294</v>
      </c>
      <c r="B125" s="113" t="s">
        <v>62</v>
      </c>
      <c r="C125" s="108">
        <v>1</v>
      </c>
      <c r="D125" s="116">
        <v>0</v>
      </c>
      <c r="E125" s="108">
        <v>1</v>
      </c>
      <c r="F125" s="307">
        <f>SUM(B125:E125)</f>
        <v>2</v>
      </c>
      <c r="G125" s="308">
        <f>AVERAGE(B125:E125)</f>
        <v>0.66666666666666663</v>
      </c>
    </row>
    <row r="126" spans="1:7" ht="15.6" x14ac:dyDescent="0.3">
      <c r="A126" s="314" t="s">
        <v>36</v>
      </c>
      <c r="B126" s="113" t="s">
        <v>62</v>
      </c>
      <c r="C126" s="108">
        <v>1</v>
      </c>
      <c r="D126" s="116">
        <v>0</v>
      </c>
      <c r="E126" s="108">
        <v>1</v>
      </c>
      <c r="F126" s="307">
        <f>SUM(B126:E126)</f>
        <v>2</v>
      </c>
      <c r="G126" s="308">
        <f>AVERAGE(B126:E126)</f>
        <v>0.66666666666666663</v>
      </c>
    </row>
    <row r="127" spans="1:7" ht="15.6" x14ac:dyDescent="0.3">
      <c r="A127" s="314" t="s">
        <v>37</v>
      </c>
      <c r="B127" s="113" t="s">
        <v>62</v>
      </c>
      <c r="C127" s="108">
        <v>1</v>
      </c>
      <c r="D127" s="116">
        <v>0</v>
      </c>
      <c r="E127" s="108">
        <v>1</v>
      </c>
      <c r="F127" s="307">
        <f>SUM(B127:E127)</f>
        <v>2</v>
      </c>
      <c r="G127" s="308">
        <f>AVERAGE(B127:E127)</f>
        <v>0.66666666666666663</v>
      </c>
    </row>
  </sheetData>
  <autoFilter ref="B2:F127" xr:uid="{3904782A-C413-41DD-A25D-789BCC2AF146}">
    <filterColumn colId="4">
      <filters blank="1">
        <filter val="1"/>
        <filter val="1.5"/>
        <filter val="2"/>
      </filters>
    </filterColumn>
  </autoFilter>
  <mergeCells count="3">
    <mergeCell ref="G2:G3"/>
    <mergeCell ref="A1:G1"/>
    <mergeCell ref="F2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B7D1-446F-436F-9A98-4CAB9679744C}">
  <dimension ref="B1:O45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09375" defaultRowHeight="14.4" x14ac:dyDescent="0.3"/>
  <cols>
    <col min="1" max="1" width="4" style="378" customWidth="1"/>
    <col min="2" max="2" width="6.109375" style="378" customWidth="1"/>
    <col min="3" max="3" width="35" style="103" customWidth="1"/>
    <col min="4" max="4" width="36.6640625" style="103" customWidth="1"/>
    <col min="5" max="16384" width="9.109375" style="378"/>
  </cols>
  <sheetData>
    <row r="1" spans="2:15" ht="14.25" customHeight="1" thickBot="1" x14ac:dyDescent="0.35"/>
    <row r="2" spans="2:15" ht="76.5" customHeight="1" thickBot="1" x14ac:dyDescent="0.35">
      <c r="B2" s="399" t="s">
        <v>0</v>
      </c>
      <c r="C2" s="652" t="s">
        <v>1</v>
      </c>
      <c r="D2" s="653"/>
      <c r="E2" s="650" t="s">
        <v>436</v>
      </c>
      <c r="F2" s="651"/>
      <c r="G2" s="650" t="s">
        <v>432</v>
      </c>
      <c r="H2" s="651"/>
      <c r="I2" s="650" t="s">
        <v>437</v>
      </c>
      <c r="J2" s="651"/>
      <c r="K2" s="650" t="s">
        <v>433</v>
      </c>
      <c r="L2" s="651"/>
    </row>
    <row r="3" spans="2:15" ht="25.5" customHeight="1" thickBot="1" x14ac:dyDescent="0.35">
      <c r="B3" s="535" t="s">
        <v>38</v>
      </c>
      <c r="C3" s="646"/>
      <c r="D3" s="646"/>
      <c r="E3" s="646"/>
      <c r="F3" s="646"/>
      <c r="G3" s="646"/>
      <c r="H3" s="646"/>
      <c r="I3" s="646"/>
      <c r="J3" s="646"/>
      <c r="K3" s="646"/>
      <c r="L3" s="536"/>
    </row>
    <row r="4" spans="2:15" ht="24" customHeight="1" thickBot="1" x14ac:dyDescent="0.35">
      <c r="B4" s="647"/>
      <c r="C4" s="648"/>
      <c r="D4" s="649"/>
      <c r="E4" s="133" t="s">
        <v>434</v>
      </c>
      <c r="F4" s="130" t="s">
        <v>435</v>
      </c>
      <c r="G4" s="133" t="s">
        <v>434</v>
      </c>
      <c r="H4" s="130" t="s">
        <v>435</v>
      </c>
      <c r="I4" s="133" t="s">
        <v>434</v>
      </c>
      <c r="J4" s="130" t="s">
        <v>435</v>
      </c>
      <c r="K4" s="398" t="s">
        <v>434</v>
      </c>
      <c r="L4" s="130" t="s">
        <v>435</v>
      </c>
    </row>
    <row r="5" spans="2:15" ht="30" customHeight="1" x14ac:dyDescent="0.3">
      <c r="B5" s="400">
        <v>1</v>
      </c>
      <c r="C5" s="636" t="s">
        <v>47</v>
      </c>
      <c r="D5" s="637"/>
      <c r="E5" s="94">
        <v>56</v>
      </c>
      <c r="F5" s="95">
        <f>E5/124</f>
        <v>0.45161290322580644</v>
      </c>
      <c r="G5" s="94" t="s">
        <v>62</v>
      </c>
      <c r="H5" s="415" t="s">
        <v>62</v>
      </c>
      <c r="I5" s="94">
        <v>68</v>
      </c>
      <c r="J5" s="95">
        <f>I5/124</f>
        <v>0.54838709677419351</v>
      </c>
      <c r="K5" s="94" t="s">
        <v>62</v>
      </c>
      <c r="L5" s="415" t="s">
        <v>62</v>
      </c>
    </row>
    <row r="6" spans="2:15" ht="30" customHeight="1" x14ac:dyDescent="0.3">
      <c r="B6" s="37">
        <v>2</v>
      </c>
      <c r="C6" s="629" t="s">
        <v>48</v>
      </c>
      <c r="D6" s="630"/>
      <c r="E6" s="97">
        <v>118</v>
      </c>
      <c r="F6" s="98">
        <f t="shared" ref="F6:F19" si="0">E6/124</f>
        <v>0.95161290322580649</v>
      </c>
      <c r="G6" s="97" t="s">
        <v>62</v>
      </c>
      <c r="H6" s="416" t="s">
        <v>62</v>
      </c>
      <c r="I6" s="97">
        <v>6</v>
      </c>
      <c r="J6" s="98">
        <f t="shared" ref="J6" si="1">I6/124</f>
        <v>4.8387096774193547E-2</v>
      </c>
      <c r="K6" s="97" t="s">
        <v>62</v>
      </c>
      <c r="L6" s="416" t="s">
        <v>62</v>
      </c>
    </row>
    <row r="7" spans="2:15" ht="33" customHeight="1" x14ac:dyDescent="0.3">
      <c r="B7" s="37">
        <v>3</v>
      </c>
      <c r="C7" s="629" t="s">
        <v>49</v>
      </c>
      <c r="D7" s="630"/>
      <c r="E7" s="97">
        <v>48</v>
      </c>
      <c r="F7" s="98">
        <f t="shared" si="0"/>
        <v>0.38709677419354838</v>
      </c>
      <c r="G7" s="97" t="s">
        <v>62</v>
      </c>
      <c r="H7" s="416" t="s">
        <v>62</v>
      </c>
      <c r="I7" s="97">
        <v>76</v>
      </c>
      <c r="J7" s="98">
        <f t="shared" ref="J7" si="2">I7/124</f>
        <v>0.61290322580645162</v>
      </c>
      <c r="K7" s="97" t="s">
        <v>62</v>
      </c>
      <c r="L7" s="416" t="s">
        <v>62</v>
      </c>
    </row>
    <row r="8" spans="2:15" ht="30" customHeight="1" x14ac:dyDescent="0.3">
      <c r="B8" s="37">
        <v>4</v>
      </c>
      <c r="C8" s="629" t="s">
        <v>50</v>
      </c>
      <c r="D8" s="630"/>
      <c r="E8" s="97">
        <v>67</v>
      </c>
      <c r="F8" s="98">
        <f t="shared" si="0"/>
        <v>0.54032258064516125</v>
      </c>
      <c r="G8" s="97">
        <v>19</v>
      </c>
      <c r="H8" s="98">
        <f t="shared" ref="H8" si="3">G8/124</f>
        <v>0.15322580645161291</v>
      </c>
      <c r="I8" s="97">
        <v>38</v>
      </c>
      <c r="J8" s="98">
        <f t="shared" ref="J8" si="4">I8/124</f>
        <v>0.30645161290322581</v>
      </c>
      <c r="K8" s="97" t="s">
        <v>62</v>
      </c>
      <c r="L8" s="416" t="s">
        <v>62</v>
      </c>
    </row>
    <row r="9" spans="2:15" ht="66" customHeight="1" x14ac:dyDescent="0.3">
      <c r="B9" s="37">
        <v>5</v>
      </c>
      <c r="C9" s="629" t="s">
        <v>39</v>
      </c>
      <c r="D9" s="630"/>
      <c r="E9" s="97">
        <v>32</v>
      </c>
      <c r="F9" s="98">
        <f t="shared" si="0"/>
        <v>0.25806451612903225</v>
      </c>
      <c r="G9" s="97" t="s">
        <v>62</v>
      </c>
      <c r="H9" s="416" t="s">
        <v>62</v>
      </c>
      <c r="I9" s="97">
        <v>92</v>
      </c>
      <c r="J9" s="98">
        <f t="shared" ref="J9" si="5">I9/124</f>
        <v>0.74193548387096775</v>
      </c>
      <c r="K9" s="97" t="s">
        <v>62</v>
      </c>
      <c r="L9" s="416" t="s">
        <v>62</v>
      </c>
      <c r="O9" s="382"/>
    </row>
    <row r="10" spans="2:15" ht="60" customHeight="1" x14ac:dyDescent="0.3">
      <c r="B10" s="37">
        <v>6</v>
      </c>
      <c r="C10" s="629" t="s">
        <v>51</v>
      </c>
      <c r="D10" s="630"/>
      <c r="E10" s="97">
        <v>25</v>
      </c>
      <c r="F10" s="98">
        <f t="shared" si="0"/>
        <v>0.20161290322580644</v>
      </c>
      <c r="G10" s="97">
        <v>35</v>
      </c>
      <c r="H10" s="98">
        <f t="shared" ref="H10" si="6">G10/124</f>
        <v>0.28225806451612906</v>
      </c>
      <c r="I10" s="97">
        <v>64</v>
      </c>
      <c r="J10" s="98">
        <f t="shared" ref="J10" si="7">I10/124</f>
        <v>0.5161290322580645</v>
      </c>
      <c r="K10" s="97" t="s">
        <v>62</v>
      </c>
      <c r="L10" s="416" t="s">
        <v>62</v>
      </c>
    </row>
    <row r="11" spans="2:15" ht="30" customHeight="1" x14ac:dyDescent="0.3">
      <c r="B11" s="37">
        <v>7</v>
      </c>
      <c r="C11" s="629" t="s">
        <v>40</v>
      </c>
      <c r="D11" s="630"/>
      <c r="E11" s="97">
        <v>26</v>
      </c>
      <c r="F11" s="98">
        <f t="shared" si="0"/>
        <v>0.20967741935483872</v>
      </c>
      <c r="G11" s="97">
        <v>25</v>
      </c>
      <c r="H11" s="98">
        <f t="shared" ref="H11" si="8">G11/124</f>
        <v>0.20161290322580644</v>
      </c>
      <c r="I11" s="97">
        <v>73</v>
      </c>
      <c r="J11" s="98">
        <f t="shared" ref="J11" si="9">I11/124</f>
        <v>0.58870967741935487</v>
      </c>
      <c r="K11" s="97" t="s">
        <v>62</v>
      </c>
      <c r="L11" s="416" t="s">
        <v>62</v>
      </c>
    </row>
    <row r="12" spans="2:15" ht="19.5" customHeight="1" x14ac:dyDescent="0.3">
      <c r="B12" s="37">
        <v>8</v>
      </c>
      <c r="C12" s="629" t="s">
        <v>41</v>
      </c>
      <c r="D12" s="630"/>
      <c r="E12" s="97">
        <v>34</v>
      </c>
      <c r="F12" s="98">
        <f t="shared" si="0"/>
        <v>0.27419354838709675</v>
      </c>
      <c r="G12" s="97">
        <v>4</v>
      </c>
      <c r="H12" s="98">
        <f t="shared" ref="H12" si="10">G12/124</f>
        <v>3.2258064516129031E-2</v>
      </c>
      <c r="I12" s="97">
        <v>86</v>
      </c>
      <c r="J12" s="98">
        <f t="shared" ref="J12" si="11">I12/124</f>
        <v>0.69354838709677424</v>
      </c>
      <c r="K12" s="97" t="s">
        <v>62</v>
      </c>
      <c r="L12" s="416" t="s">
        <v>62</v>
      </c>
    </row>
    <row r="13" spans="2:15" ht="45" customHeight="1" x14ac:dyDescent="0.3">
      <c r="B13" s="37">
        <v>9</v>
      </c>
      <c r="C13" s="629" t="s">
        <v>52</v>
      </c>
      <c r="D13" s="630"/>
      <c r="E13" s="97">
        <v>27</v>
      </c>
      <c r="F13" s="98">
        <f t="shared" si="0"/>
        <v>0.21774193548387097</v>
      </c>
      <c r="G13" s="97">
        <v>6</v>
      </c>
      <c r="H13" s="98">
        <f t="shared" ref="H13" si="12">G13/124</f>
        <v>4.8387096774193547E-2</v>
      </c>
      <c r="I13" s="97">
        <v>91</v>
      </c>
      <c r="J13" s="98">
        <f t="shared" ref="J13" si="13">I13/124</f>
        <v>0.7338709677419355</v>
      </c>
      <c r="K13" s="97" t="s">
        <v>62</v>
      </c>
      <c r="L13" s="416" t="s">
        <v>62</v>
      </c>
    </row>
    <row r="14" spans="2:15" ht="23.25" customHeight="1" x14ac:dyDescent="0.3">
      <c r="B14" s="37">
        <v>10</v>
      </c>
      <c r="C14" s="629" t="s">
        <v>42</v>
      </c>
      <c r="D14" s="630"/>
      <c r="E14" s="97">
        <v>18</v>
      </c>
      <c r="F14" s="98">
        <f t="shared" si="0"/>
        <v>0.14516129032258066</v>
      </c>
      <c r="G14" s="97" t="s">
        <v>62</v>
      </c>
      <c r="H14" s="416" t="s">
        <v>62</v>
      </c>
      <c r="I14" s="97">
        <v>106</v>
      </c>
      <c r="J14" s="98">
        <f t="shared" ref="J14" si="14">I14/124</f>
        <v>0.85483870967741937</v>
      </c>
      <c r="K14" s="97" t="s">
        <v>62</v>
      </c>
      <c r="L14" s="416" t="s">
        <v>62</v>
      </c>
    </row>
    <row r="15" spans="2:15" ht="63.75" customHeight="1" x14ac:dyDescent="0.3">
      <c r="B15" s="37">
        <v>11</v>
      </c>
      <c r="C15" s="629" t="s">
        <v>53</v>
      </c>
      <c r="D15" s="630"/>
      <c r="E15" s="97">
        <v>65</v>
      </c>
      <c r="F15" s="98">
        <f t="shared" si="0"/>
        <v>0.52419354838709675</v>
      </c>
      <c r="G15" s="97">
        <v>17</v>
      </c>
      <c r="H15" s="98">
        <f t="shared" ref="H15" si="15">G15/124</f>
        <v>0.13709677419354838</v>
      </c>
      <c r="I15" s="97">
        <v>42</v>
      </c>
      <c r="J15" s="98">
        <f t="shared" ref="J15" si="16">I15/124</f>
        <v>0.33870967741935482</v>
      </c>
      <c r="K15" s="97" t="s">
        <v>62</v>
      </c>
      <c r="L15" s="416" t="s">
        <v>62</v>
      </c>
    </row>
    <row r="16" spans="2:15" ht="46.5" customHeight="1" x14ac:dyDescent="0.3">
      <c r="B16" s="37">
        <v>12</v>
      </c>
      <c r="C16" s="629" t="s">
        <v>54</v>
      </c>
      <c r="D16" s="630"/>
      <c r="E16" s="97">
        <v>46</v>
      </c>
      <c r="F16" s="98">
        <f t="shared" si="0"/>
        <v>0.37096774193548387</v>
      </c>
      <c r="G16" s="97" t="s">
        <v>62</v>
      </c>
      <c r="H16" s="416" t="s">
        <v>62</v>
      </c>
      <c r="I16" s="97">
        <v>78</v>
      </c>
      <c r="J16" s="98">
        <f t="shared" ref="J16" si="17">I16/124</f>
        <v>0.62903225806451613</v>
      </c>
      <c r="K16" s="97" t="s">
        <v>62</v>
      </c>
      <c r="L16" s="416" t="s">
        <v>62</v>
      </c>
    </row>
    <row r="17" spans="2:12" ht="45" customHeight="1" x14ac:dyDescent="0.3">
      <c r="B17" s="37">
        <v>13</v>
      </c>
      <c r="C17" s="629" t="s">
        <v>55</v>
      </c>
      <c r="D17" s="630"/>
      <c r="E17" s="97">
        <v>38</v>
      </c>
      <c r="F17" s="98">
        <f t="shared" si="0"/>
        <v>0.30645161290322581</v>
      </c>
      <c r="G17" s="97" t="s">
        <v>62</v>
      </c>
      <c r="H17" s="98" t="s">
        <v>62</v>
      </c>
      <c r="I17" s="97">
        <v>86</v>
      </c>
      <c r="J17" s="98">
        <f t="shared" ref="J17" si="18">I17/124</f>
        <v>0.69354838709677424</v>
      </c>
      <c r="K17" s="97" t="s">
        <v>62</v>
      </c>
      <c r="L17" s="416" t="s">
        <v>62</v>
      </c>
    </row>
    <row r="18" spans="2:12" ht="53.25" customHeight="1" x14ac:dyDescent="0.3">
      <c r="B18" s="37">
        <v>14</v>
      </c>
      <c r="C18" s="629" t="s">
        <v>56</v>
      </c>
      <c r="D18" s="630"/>
      <c r="E18" s="97">
        <v>53</v>
      </c>
      <c r="F18" s="98">
        <f t="shared" si="0"/>
        <v>0.42741935483870969</v>
      </c>
      <c r="G18" s="97">
        <v>6</v>
      </c>
      <c r="H18" s="98">
        <f t="shared" ref="H18" si="19">G18/124</f>
        <v>4.8387096774193547E-2</v>
      </c>
      <c r="I18" s="97">
        <v>65</v>
      </c>
      <c r="J18" s="98">
        <f t="shared" ref="J18" si="20">I18/124</f>
        <v>0.52419354838709675</v>
      </c>
      <c r="K18" s="97" t="s">
        <v>62</v>
      </c>
      <c r="L18" s="416" t="s">
        <v>62</v>
      </c>
    </row>
    <row r="19" spans="2:12" ht="49.5" customHeight="1" thickBot="1" x14ac:dyDescent="0.35">
      <c r="B19" s="45">
        <v>15</v>
      </c>
      <c r="C19" s="631" t="s">
        <v>43</v>
      </c>
      <c r="D19" s="632"/>
      <c r="E19" s="100">
        <v>45</v>
      </c>
      <c r="F19" s="101">
        <f t="shared" si="0"/>
        <v>0.36290322580645162</v>
      </c>
      <c r="G19" s="100" t="s">
        <v>62</v>
      </c>
      <c r="H19" s="417" t="s">
        <v>62</v>
      </c>
      <c r="I19" s="100">
        <v>79</v>
      </c>
      <c r="J19" s="101">
        <f t="shared" ref="J19" si="21">I19/124</f>
        <v>0.63709677419354838</v>
      </c>
      <c r="K19" s="100" t="s">
        <v>62</v>
      </c>
      <c r="L19" s="417" t="s">
        <v>62</v>
      </c>
    </row>
    <row r="20" spans="2:12" ht="24" customHeight="1" thickBot="1" x14ac:dyDescent="0.35">
      <c r="B20" s="535" t="s">
        <v>60</v>
      </c>
      <c r="C20" s="646"/>
      <c r="D20" s="646"/>
      <c r="E20" s="646"/>
      <c r="F20" s="646"/>
      <c r="G20" s="646"/>
      <c r="H20" s="646"/>
      <c r="I20" s="646"/>
      <c r="J20" s="646"/>
      <c r="K20" s="646"/>
      <c r="L20" s="536"/>
    </row>
    <row r="21" spans="2:12" ht="24" customHeight="1" x14ac:dyDescent="0.3">
      <c r="B21" s="94">
        <v>16</v>
      </c>
      <c r="C21" s="642" t="s">
        <v>66</v>
      </c>
      <c r="D21" s="643"/>
      <c r="E21" s="94">
        <v>8</v>
      </c>
      <c r="F21" s="95">
        <f t="shared" ref="F21" si="22">E21/124</f>
        <v>6.4516129032258063E-2</v>
      </c>
      <c r="G21" s="94" t="s">
        <v>62</v>
      </c>
      <c r="H21" s="95" t="s">
        <v>62</v>
      </c>
      <c r="I21" s="94">
        <v>114</v>
      </c>
      <c r="J21" s="95">
        <f t="shared" ref="J21" si="23">I21/124</f>
        <v>0.91935483870967738</v>
      </c>
      <c r="K21" s="94">
        <v>2</v>
      </c>
      <c r="L21" s="95">
        <f t="shared" ref="L21" si="24">K21/124</f>
        <v>1.6129032258064516E-2</v>
      </c>
    </row>
    <row r="22" spans="2:12" ht="15.6" x14ac:dyDescent="0.3">
      <c r="B22" s="118">
        <v>17</v>
      </c>
      <c r="C22" s="644" t="s">
        <v>74</v>
      </c>
      <c r="D22" s="407" t="s">
        <v>61</v>
      </c>
      <c r="E22" s="97">
        <v>96</v>
      </c>
      <c r="F22" s="98">
        <f>E22/96</f>
        <v>1</v>
      </c>
      <c r="G22" s="97">
        <v>0</v>
      </c>
      <c r="H22" s="98">
        <f>G22/96</f>
        <v>0</v>
      </c>
      <c r="I22" s="97">
        <v>0</v>
      </c>
      <c r="J22" s="98">
        <f>I22/96</f>
        <v>0</v>
      </c>
      <c r="K22" s="97">
        <v>28</v>
      </c>
      <c r="L22" s="98">
        <f t="shared" ref="L22" si="25">K22/124</f>
        <v>0.22580645161290322</v>
      </c>
    </row>
    <row r="23" spans="2:12" ht="15.6" x14ac:dyDescent="0.3">
      <c r="B23" s="97">
        <v>18</v>
      </c>
      <c r="C23" s="644"/>
      <c r="D23" s="407" t="s">
        <v>63</v>
      </c>
      <c r="E23" s="97">
        <v>93</v>
      </c>
      <c r="F23" s="98">
        <f t="shared" ref="F23:H25" si="26">E23/96</f>
        <v>0.96875</v>
      </c>
      <c r="G23" s="97">
        <v>2</v>
      </c>
      <c r="H23" s="98">
        <f t="shared" si="26"/>
        <v>2.0833333333333332E-2</v>
      </c>
      <c r="I23" s="97">
        <v>1</v>
      </c>
      <c r="J23" s="98">
        <f t="shared" ref="J23" si="27">I23/96</f>
        <v>1.0416666666666666E-2</v>
      </c>
      <c r="K23" s="97">
        <v>28</v>
      </c>
      <c r="L23" s="98">
        <f t="shared" ref="L23" si="28">K23/124</f>
        <v>0.22580645161290322</v>
      </c>
    </row>
    <row r="24" spans="2:12" ht="31.2" x14ac:dyDescent="0.3">
      <c r="B24" s="118">
        <v>19</v>
      </c>
      <c r="C24" s="644"/>
      <c r="D24" s="407" t="s">
        <v>64</v>
      </c>
      <c r="E24" s="97">
        <v>62</v>
      </c>
      <c r="F24" s="98">
        <f t="shared" si="26"/>
        <v>0.64583333333333337</v>
      </c>
      <c r="G24" s="97">
        <v>7</v>
      </c>
      <c r="H24" s="98">
        <f t="shared" si="26"/>
        <v>7.2916666666666671E-2</v>
      </c>
      <c r="I24" s="97">
        <v>27</v>
      </c>
      <c r="J24" s="98">
        <f t="shared" ref="J24" si="29">I24/96</f>
        <v>0.28125</v>
      </c>
      <c r="K24" s="97">
        <v>28</v>
      </c>
      <c r="L24" s="98">
        <f t="shared" ref="L24" si="30">K24/124</f>
        <v>0.22580645161290322</v>
      </c>
    </row>
    <row r="25" spans="2:12" ht="15.6" x14ac:dyDescent="0.3">
      <c r="B25" s="97">
        <v>20</v>
      </c>
      <c r="C25" s="644"/>
      <c r="D25" s="407" t="s">
        <v>65</v>
      </c>
      <c r="E25" s="97">
        <v>63</v>
      </c>
      <c r="F25" s="98">
        <f t="shared" si="26"/>
        <v>0.65625</v>
      </c>
      <c r="G25" s="97">
        <v>8</v>
      </c>
      <c r="H25" s="98">
        <f t="shared" si="26"/>
        <v>8.3333333333333329E-2</v>
      </c>
      <c r="I25" s="97">
        <v>25</v>
      </c>
      <c r="J25" s="98">
        <f t="shared" ref="J25" si="31">I25/96</f>
        <v>0.26041666666666669</v>
      </c>
      <c r="K25" s="97">
        <v>28</v>
      </c>
      <c r="L25" s="98">
        <f t="shared" ref="L25" si="32">K25/124</f>
        <v>0.22580645161290322</v>
      </c>
    </row>
    <row r="26" spans="2:12" ht="15.6" x14ac:dyDescent="0.3">
      <c r="B26" s="118">
        <v>21</v>
      </c>
      <c r="C26" s="644" t="s">
        <v>75</v>
      </c>
      <c r="D26" s="407" t="s">
        <v>61</v>
      </c>
      <c r="E26" s="97">
        <v>53</v>
      </c>
      <c r="F26" s="98">
        <f>E26/53</f>
        <v>1</v>
      </c>
      <c r="G26" s="97">
        <v>0</v>
      </c>
      <c r="H26" s="98">
        <f>G26/53</f>
        <v>0</v>
      </c>
      <c r="I26" s="97">
        <v>0</v>
      </c>
      <c r="J26" s="98">
        <f>I26/53</f>
        <v>0</v>
      </c>
      <c r="K26" s="97">
        <v>71</v>
      </c>
      <c r="L26" s="98">
        <f t="shared" ref="L26" si="33">K26/124</f>
        <v>0.57258064516129037</v>
      </c>
    </row>
    <row r="27" spans="2:12" ht="15.6" x14ac:dyDescent="0.3">
      <c r="B27" s="97">
        <v>22</v>
      </c>
      <c r="C27" s="644"/>
      <c r="D27" s="407" t="s">
        <v>63</v>
      </c>
      <c r="E27" s="97">
        <v>50</v>
      </c>
      <c r="F27" s="98">
        <f t="shared" ref="F27:H29" si="34">E27/53</f>
        <v>0.94339622641509435</v>
      </c>
      <c r="G27" s="97">
        <v>2</v>
      </c>
      <c r="H27" s="98">
        <f t="shared" si="34"/>
        <v>3.7735849056603772E-2</v>
      </c>
      <c r="I27" s="97">
        <v>1</v>
      </c>
      <c r="J27" s="98">
        <f t="shared" ref="J27" si="35">I27/53</f>
        <v>1.8867924528301886E-2</v>
      </c>
      <c r="K27" s="97">
        <v>71</v>
      </c>
      <c r="L27" s="98">
        <f t="shared" ref="L27" si="36">K27/124</f>
        <v>0.57258064516129037</v>
      </c>
    </row>
    <row r="28" spans="2:12" ht="31.2" x14ac:dyDescent="0.3">
      <c r="B28" s="118">
        <v>23</v>
      </c>
      <c r="C28" s="644"/>
      <c r="D28" s="407" t="s">
        <v>64</v>
      </c>
      <c r="E28" s="97">
        <v>27</v>
      </c>
      <c r="F28" s="98">
        <f t="shared" si="34"/>
        <v>0.50943396226415094</v>
      </c>
      <c r="G28" s="97">
        <v>2</v>
      </c>
      <c r="H28" s="98">
        <f t="shared" si="34"/>
        <v>3.7735849056603772E-2</v>
      </c>
      <c r="I28" s="97">
        <v>24</v>
      </c>
      <c r="J28" s="98">
        <f t="shared" ref="J28" si="37">I28/53</f>
        <v>0.45283018867924529</v>
      </c>
      <c r="K28" s="97">
        <v>71</v>
      </c>
      <c r="L28" s="98">
        <f t="shared" ref="L28" si="38">K28/124</f>
        <v>0.57258064516129037</v>
      </c>
    </row>
    <row r="29" spans="2:12" ht="16.2" thickBot="1" x14ac:dyDescent="0.35">
      <c r="B29" s="100">
        <v>24</v>
      </c>
      <c r="C29" s="645"/>
      <c r="D29" s="410" t="s">
        <v>65</v>
      </c>
      <c r="E29" s="100">
        <v>31</v>
      </c>
      <c r="F29" s="101">
        <f t="shared" si="34"/>
        <v>0.58490566037735847</v>
      </c>
      <c r="G29" s="100">
        <v>3</v>
      </c>
      <c r="H29" s="101">
        <f t="shared" si="34"/>
        <v>5.6603773584905662E-2</v>
      </c>
      <c r="I29" s="100">
        <v>19</v>
      </c>
      <c r="J29" s="101">
        <f t="shared" ref="J29" si="39">I29/53</f>
        <v>0.35849056603773582</v>
      </c>
      <c r="K29" s="100">
        <v>71</v>
      </c>
      <c r="L29" s="101">
        <f t="shared" ref="L29" si="40">K29/124</f>
        <v>0.57258064516129037</v>
      </c>
    </row>
    <row r="30" spans="2:12" ht="24" customHeight="1" thickBot="1" x14ac:dyDescent="0.35">
      <c r="B30" s="633" t="s">
        <v>68</v>
      </c>
      <c r="C30" s="634"/>
      <c r="D30" s="634"/>
      <c r="E30" s="634"/>
      <c r="F30" s="634"/>
      <c r="G30" s="634"/>
      <c r="H30" s="634"/>
      <c r="I30" s="634"/>
      <c r="J30" s="634"/>
      <c r="K30" s="634"/>
      <c r="L30" s="635"/>
    </row>
    <row r="31" spans="2:12" ht="30" customHeight="1" x14ac:dyDescent="0.3">
      <c r="B31" s="418">
        <v>25</v>
      </c>
      <c r="C31" s="638" t="s">
        <v>70</v>
      </c>
      <c r="D31" s="639"/>
      <c r="E31" s="94">
        <v>122</v>
      </c>
      <c r="F31" s="95">
        <f>E31/124</f>
        <v>0.9838709677419355</v>
      </c>
      <c r="G31" s="94" t="s">
        <v>62</v>
      </c>
      <c r="H31" s="415" t="s">
        <v>62</v>
      </c>
      <c r="I31" s="94">
        <v>2</v>
      </c>
      <c r="J31" s="95">
        <f>I31/124</f>
        <v>1.6129032258064516E-2</v>
      </c>
      <c r="K31" s="94" t="s">
        <v>62</v>
      </c>
      <c r="L31" s="415" t="s">
        <v>62</v>
      </c>
    </row>
    <row r="32" spans="2:12" ht="30" customHeight="1" x14ac:dyDescent="0.3">
      <c r="B32" s="118">
        <v>26</v>
      </c>
      <c r="C32" s="629" t="s">
        <v>71</v>
      </c>
      <c r="D32" s="630"/>
      <c r="E32" s="97">
        <v>122</v>
      </c>
      <c r="F32" s="105">
        <f t="shared" ref="F32:H35" si="41">E32/124</f>
        <v>0.9838709677419355</v>
      </c>
      <c r="G32" s="97" t="s">
        <v>62</v>
      </c>
      <c r="H32" s="416" t="s">
        <v>62</v>
      </c>
      <c r="I32" s="97">
        <v>2</v>
      </c>
      <c r="J32" s="105">
        <f t="shared" ref="J32" si="42">I32/124</f>
        <v>1.6129032258064516E-2</v>
      </c>
      <c r="K32" s="104" t="s">
        <v>62</v>
      </c>
      <c r="L32" s="421" t="s">
        <v>62</v>
      </c>
    </row>
    <row r="33" spans="2:12" ht="30" customHeight="1" x14ac:dyDescent="0.3">
      <c r="B33" s="118">
        <v>27</v>
      </c>
      <c r="C33" s="640" t="s">
        <v>69</v>
      </c>
      <c r="D33" s="641"/>
      <c r="E33" s="97">
        <v>122</v>
      </c>
      <c r="F33" s="105">
        <f t="shared" si="41"/>
        <v>0.9838709677419355</v>
      </c>
      <c r="G33" s="97" t="s">
        <v>62</v>
      </c>
      <c r="H33" s="416" t="s">
        <v>62</v>
      </c>
      <c r="I33" s="97">
        <v>2</v>
      </c>
      <c r="J33" s="105">
        <f t="shared" ref="J33" si="43">I33/124</f>
        <v>1.6129032258064516E-2</v>
      </c>
      <c r="K33" s="104" t="s">
        <v>62</v>
      </c>
      <c r="L33" s="421" t="s">
        <v>62</v>
      </c>
    </row>
    <row r="34" spans="2:12" ht="30" customHeight="1" x14ac:dyDescent="0.3">
      <c r="B34" s="118">
        <v>28</v>
      </c>
      <c r="C34" s="640" t="s">
        <v>72</v>
      </c>
      <c r="D34" s="641"/>
      <c r="E34" s="97">
        <v>122</v>
      </c>
      <c r="F34" s="105">
        <f t="shared" si="41"/>
        <v>0.9838709677419355</v>
      </c>
      <c r="G34" s="97" t="s">
        <v>62</v>
      </c>
      <c r="H34" s="416" t="s">
        <v>62</v>
      </c>
      <c r="I34" s="97">
        <v>2</v>
      </c>
      <c r="J34" s="105">
        <f t="shared" ref="J34" si="44">I34/124</f>
        <v>1.6129032258064516E-2</v>
      </c>
      <c r="K34" s="104" t="s">
        <v>62</v>
      </c>
      <c r="L34" s="421" t="s">
        <v>62</v>
      </c>
    </row>
    <row r="35" spans="2:12" ht="42.75" customHeight="1" thickBot="1" x14ac:dyDescent="0.35">
      <c r="B35" s="419">
        <v>29</v>
      </c>
      <c r="C35" s="631" t="s">
        <v>73</v>
      </c>
      <c r="D35" s="632"/>
      <c r="E35" s="100">
        <v>69</v>
      </c>
      <c r="F35" s="420">
        <f t="shared" si="41"/>
        <v>0.55645161290322576</v>
      </c>
      <c r="G35" s="100">
        <v>26</v>
      </c>
      <c r="H35" s="420">
        <f t="shared" si="41"/>
        <v>0.20967741935483872</v>
      </c>
      <c r="I35" s="100">
        <v>2</v>
      </c>
      <c r="J35" s="420">
        <f t="shared" ref="J35" si="45">I35/124</f>
        <v>1.6129032258064516E-2</v>
      </c>
      <c r="K35" s="100">
        <v>27</v>
      </c>
      <c r="L35" s="420">
        <f t="shared" ref="L35" si="46">K35/124</f>
        <v>0.21774193548387097</v>
      </c>
    </row>
    <row r="36" spans="2:12" ht="24" customHeight="1" thickBot="1" x14ac:dyDescent="0.35">
      <c r="B36" s="633" t="s">
        <v>255</v>
      </c>
      <c r="C36" s="634"/>
      <c r="D36" s="634"/>
      <c r="E36" s="634"/>
      <c r="F36" s="634"/>
      <c r="G36" s="634"/>
      <c r="H36" s="634"/>
      <c r="I36" s="634"/>
      <c r="J36" s="634"/>
      <c r="K36" s="634"/>
      <c r="L36" s="635"/>
    </row>
    <row r="37" spans="2:12" ht="37.5" customHeight="1" x14ac:dyDescent="0.3">
      <c r="B37" s="418">
        <v>30</v>
      </c>
      <c r="C37" s="636" t="s">
        <v>256</v>
      </c>
      <c r="D37" s="637"/>
      <c r="E37" s="94">
        <v>53</v>
      </c>
      <c r="F37" s="95">
        <f>E37/124</f>
        <v>0.42741935483870969</v>
      </c>
      <c r="G37" s="94" t="s">
        <v>62</v>
      </c>
      <c r="H37" s="95" t="s">
        <v>62</v>
      </c>
      <c r="I37" s="94">
        <v>71</v>
      </c>
      <c r="J37" s="95">
        <f>I37/124</f>
        <v>0.57258064516129037</v>
      </c>
      <c r="K37" s="94" t="s">
        <v>62</v>
      </c>
      <c r="L37" s="96" t="s">
        <v>62</v>
      </c>
    </row>
    <row r="38" spans="2:12" ht="35.25" customHeight="1" x14ac:dyDescent="0.3">
      <c r="B38" s="118">
        <v>31</v>
      </c>
      <c r="C38" s="629" t="s">
        <v>257</v>
      </c>
      <c r="D38" s="630"/>
      <c r="E38" s="97">
        <v>89</v>
      </c>
      <c r="F38" s="98">
        <f t="shared" ref="F38:F40" si="47">E38/124</f>
        <v>0.717741935483871</v>
      </c>
      <c r="G38" s="97" t="s">
        <v>62</v>
      </c>
      <c r="H38" s="98" t="s">
        <v>62</v>
      </c>
      <c r="I38" s="97">
        <v>35</v>
      </c>
      <c r="J38" s="98">
        <f t="shared" ref="J38:J40" si="48">I38/124</f>
        <v>0.28225806451612906</v>
      </c>
      <c r="K38" s="97" t="s">
        <v>62</v>
      </c>
      <c r="L38" s="99" t="s">
        <v>62</v>
      </c>
    </row>
    <row r="39" spans="2:12" ht="35.25" customHeight="1" x14ac:dyDescent="0.3">
      <c r="B39" s="118">
        <v>32</v>
      </c>
      <c r="C39" s="629" t="s">
        <v>258</v>
      </c>
      <c r="D39" s="630"/>
      <c r="E39" s="97">
        <v>89</v>
      </c>
      <c r="F39" s="98">
        <f t="shared" si="47"/>
        <v>0.717741935483871</v>
      </c>
      <c r="G39" s="97" t="s">
        <v>62</v>
      </c>
      <c r="H39" s="98" t="s">
        <v>62</v>
      </c>
      <c r="I39" s="97">
        <v>35</v>
      </c>
      <c r="J39" s="98">
        <f t="shared" si="48"/>
        <v>0.28225806451612906</v>
      </c>
      <c r="K39" s="97" t="s">
        <v>62</v>
      </c>
      <c r="L39" s="99" t="s">
        <v>62</v>
      </c>
    </row>
    <row r="40" spans="2:12" ht="30.75" customHeight="1" thickBot="1" x14ac:dyDescent="0.35">
      <c r="B40" s="419">
        <v>33</v>
      </c>
      <c r="C40" s="631" t="s">
        <v>259</v>
      </c>
      <c r="D40" s="632"/>
      <c r="E40" s="100">
        <v>57</v>
      </c>
      <c r="F40" s="101">
        <f t="shared" si="47"/>
        <v>0.45967741935483869</v>
      </c>
      <c r="G40" s="100" t="s">
        <v>62</v>
      </c>
      <c r="H40" s="101" t="s">
        <v>62</v>
      </c>
      <c r="I40" s="100">
        <v>67</v>
      </c>
      <c r="J40" s="101">
        <f t="shared" si="48"/>
        <v>0.54032258064516125</v>
      </c>
      <c r="K40" s="100" t="s">
        <v>62</v>
      </c>
      <c r="L40" s="102" t="s">
        <v>62</v>
      </c>
    </row>
    <row r="41" spans="2:12" ht="24" customHeight="1" thickBot="1" x14ac:dyDescent="0.35">
      <c r="B41" s="633" t="s">
        <v>264</v>
      </c>
      <c r="C41" s="634"/>
      <c r="D41" s="634"/>
      <c r="E41" s="634"/>
      <c r="F41" s="634"/>
      <c r="G41" s="634"/>
      <c r="H41" s="634"/>
      <c r="I41" s="634"/>
      <c r="J41" s="634"/>
      <c r="K41" s="634"/>
      <c r="L41" s="635"/>
    </row>
    <row r="42" spans="2:12" ht="34.5" customHeight="1" x14ac:dyDescent="0.3">
      <c r="B42" s="418">
        <v>34</v>
      </c>
      <c r="C42" s="636" t="s">
        <v>260</v>
      </c>
      <c r="D42" s="637"/>
      <c r="E42" s="94">
        <v>8</v>
      </c>
      <c r="F42" s="95">
        <f>E42/124</f>
        <v>6.4516129032258063E-2</v>
      </c>
      <c r="G42" s="94">
        <v>1</v>
      </c>
      <c r="H42" s="95">
        <f>G42/124</f>
        <v>8.0645161290322578E-3</v>
      </c>
      <c r="I42" s="94">
        <v>0</v>
      </c>
      <c r="J42" s="95">
        <f>I42/124</f>
        <v>0</v>
      </c>
      <c r="K42" s="94">
        <v>115</v>
      </c>
      <c r="L42" s="95">
        <f t="shared" ref="L42:L44" si="49">K42/124</f>
        <v>0.92741935483870963</v>
      </c>
    </row>
    <row r="43" spans="2:12" ht="33.75" customHeight="1" x14ac:dyDescent="0.3">
      <c r="B43" s="118">
        <v>35</v>
      </c>
      <c r="C43" s="629" t="s">
        <v>261</v>
      </c>
      <c r="D43" s="630"/>
      <c r="E43" s="97">
        <v>18</v>
      </c>
      <c r="F43" s="98">
        <f>E43/18</f>
        <v>1</v>
      </c>
      <c r="G43" s="97" t="s">
        <v>62</v>
      </c>
      <c r="H43" s="416" t="s">
        <v>62</v>
      </c>
      <c r="I43" s="97">
        <v>0</v>
      </c>
      <c r="J43" s="98">
        <f t="shared" ref="F43:J45" si="50">I43/18</f>
        <v>0</v>
      </c>
      <c r="K43" s="97">
        <v>106</v>
      </c>
      <c r="L43" s="98">
        <f t="shared" si="49"/>
        <v>0.85483870967741937</v>
      </c>
    </row>
    <row r="44" spans="2:12" ht="41.25" customHeight="1" x14ac:dyDescent="0.3">
      <c r="B44" s="118">
        <v>36</v>
      </c>
      <c r="C44" s="629" t="s">
        <v>262</v>
      </c>
      <c r="D44" s="630"/>
      <c r="E44" s="97">
        <v>0</v>
      </c>
      <c r="F44" s="98">
        <f t="shared" si="50"/>
        <v>0</v>
      </c>
      <c r="G44" s="97">
        <v>0</v>
      </c>
      <c r="H44" s="98">
        <f t="shared" si="50"/>
        <v>0</v>
      </c>
      <c r="I44" s="97">
        <v>18</v>
      </c>
      <c r="J44" s="98">
        <f t="shared" si="50"/>
        <v>1</v>
      </c>
      <c r="K44" s="97">
        <v>106</v>
      </c>
      <c r="L44" s="98">
        <f t="shared" si="49"/>
        <v>0.85483870967741937</v>
      </c>
    </row>
    <row r="45" spans="2:12" ht="34.5" customHeight="1" thickBot="1" x14ac:dyDescent="0.35">
      <c r="B45" s="419">
        <v>37</v>
      </c>
      <c r="C45" s="631" t="s">
        <v>263</v>
      </c>
      <c r="D45" s="632"/>
      <c r="E45" s="100">
        <v>11</v>
      </c>
      <c r="F45" s="101">
        <f t="shared" si="50"/>
        <v>0.61111111111111116</v>
      </c>
      <c r="G45" s="100" t="s">
        <v>62</v>
      </c>
      <c r="H45" s="417" t="s">
        <v>62</v>
      </c>
      <c r="I45" s="100">
        <v>7</v>
      </c>
      <c r="J45" s="101">
        <f t="shared" si="50"/>
        <v>0.3888888888888889</v>
      </c>
      <c r="K45" s="100">
        <v>106</v>
      </c>
      <c r="L45" s="101">
        <f t="shared" ref="L45" si="51">K45/124</f>
        <v>0.85483870967741937</v>
      </c>
    </row>
  </sheetData>
  <mergeCells count="42">
    <mergeCell ref="B4:D4"/>
    <mergeCell ref="C5:D5"/>
    <mergeCell ref="B3:L3"/>
    <mergeCell ref="E2:F2"/>
    <mergeCell ref="G2:H2"/>
    <mergeCell ref="I2:J2"/>
    <mergeCell ref="K2:L2"/>
    <mergeCell ref="C2:D2"/>
    <mergeCell ref="C6:D6"/>
    <mergeCell ref="C7:D7"/>
    <mergeCell ref="C8:D8"/>
    <mergeCell ref="C17:D17"/>
    <mergeCell ref="C18:D18"/>
    <mergeCell ref="C14:D14"/>
    <mergeCell ref="C15:D15"/>
    <mergeCell ref="C16:D16"/>
    <mergeCell ref="C9:D9"/>
    <mergeCell ref="C10:D10"/>
    <mergeCell ref="C11:D11"/>
    <mergeCell ref="C12:D12"/>
    <mergeCell ref="C13:D13"/>
    <mergeCell ref="C19:D19"/>
    <mergeCell ref="C21:D21"/>
    <mergeCell ref="C34:D34"/>
    <mergeCell ref="C22:C25"/>
    <mergeCell ref="C26:C29"/>
    <mergeCell ref="B20:L20"/>
    <mergeCell ref="C35:D35"/>
    <mergeCell ref="B36:L36"/>
    <mergeCell ref="C37:D37"/>
    <mergeCell ref="B30:L30"/>
    <mergeCell ref="C31:D31"/>
    <mergeCell ref="C32:D32"/>
    <mergeCell ref="C33:D33"/>
    <mergeCell ref="C43:D43"/>
    <mergeCell ref="C44:D44"/>
    <mergeCell ref="C45:D45"/>
    <mergeCell ref="B41:L41"/>
    <mergeCell ref="C38:D38"/>
    <mergeCell ref="C39:D39"/>
    <mergeCell ref="C40:D40"/>
    <mergeCell ref="C42:D4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4A78B-0F7B-45CA-AE15-CB84931D6288}">
  <dimension ref="B1:R45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48" sqref="G48"/>
    </sheetView>
  </sheetViews>
  <sheetFormatPr defaultColWidth="9.109375" defaultRowHeight="15.6" x14ac:dyDescent="0.3"/>
  <cols>
    <col min="1" max="1" width="4" style="402" customWidth="1"/>
    <col min="2" max="2" width="6.5546875" style="402" customWidth="1"/>
    <col min="3" max="3" width="35" style="403" customWidth="1"/>
    <col min="4" max="4" width="28.33203125" style="403" customWidth="1"/>
    <col min="5" max="5" width="10.44140625" style="402" customWidth="1"/>
    <col min="6" max="6" width="10.6640625" style="404" customWidth="1"/>
    <col min="7" max="7" width="11.109375" style="402" customWidth="1"/>
    <col min="8" max="8" width="10.5546875" style="402" customWidth="1"/>
    <col min="9" max="10" width="10.6640625" style="402" customWidth="1"/>
    <col min="11" max="11" width="11.88671875" style="402" customWidth="1"/>
    <col min="12" max="12" width="10.44140625" style="402" customWidth="1"/>
    <col min="13" max="13" width="11" style="402" customWidth="1"/>
    <col min="14" max="14" width="11.33203125" style="402" customWidth="1"/>
    <col min="15" max="15" width="10.6640625" style="402" customWidth="1"/>
    <col min="16" max="16" width="11.109375" style="402" customWidth="1"/>
    <col min="17" max="17" width="3.44140625" style="402" customWidth="1"/>
    <col min="18" max="18" width="37.109375" style="402" customWidth="1"/>
    <col min="19" max="16384" width="9.109375" style="402"/>
  </cols>
  <sheetData>
    <row r="1" spans="2:18" ht="14.25" customHeight="1" thickBot="1" x14ac:dyDescent="0.35"/>
    <row r="2" spans="2:18" s="405" customFormat="1" ht="51" customHeight="1" thickBot="1" x14ac:dyDescent="0.35">
      <c r="B2" s="422" t="s">
        <v>0</v>
      </c>
      <c r="C2" s="652" t="s">
        <v>1</v>
      </c>
      <c r="D2" s="653"/>
      <c r="E2" s="650" t="s">
        <v>436</v>
      </c>
      <c r="F2" s="659"/>
      <c r="G2" s="651"/>
      <c r="H2" s="650" t="s">
        <v>432</v>
      </c>
      <c r="I2" s="659"/>
      <c r="J2" s="651"/>
      <c r="K2" s="650" t="s">
        <v>437</v>
      </c>
      <c r="L2" s="659"/>
      <c r="M2" s="651"/>
      <c r="N2" s="650" t="s">
        <v>433</v>
      </c>
      <c r="O2" s="659"/>
      <c r="P2" s="651"/>
    </row>
    <row r="3" spans="2:18" ht="25.5" customHeight="1" thickBot="1" x14ac:dyDescent="0.35">
      <c r="B3" s="535" t="s">
        <v>38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536"/>
    </row>
    <row r="4" spans="2:18" ht="24" customHeight="1" thickBot="1" x14ac:dyDescent="0.35">
      <c r="B4" s="661"/>
      <c r="C4" s="662"/>
      <c r="D4" s="663"/>
      <c r="E4" s="133">
        <v>2022</v>
      </c>
      <c r="F4" s="134">
        <v>2023</v>
      </c>
      <c r="G4" s="131" t="s">
        <v>454</v>
      </c>
      <c r="H4" s="133">
        <v>2022</v>
      </c>
      <c r="I4" s="134">
        <v>2023</v>
      </c>
      <c r="J4" s="130" t="s">
        <v>454</v>
      </c>
      <c r="K4" s="398">
        <v>2022</v>
      </c>
      <c r="L4" s="134">
        <v>2023</v>
      </c>
      <c r="M4" s="131" t="s">
        <v>454</v>
      </c>
      <c r="N4" s="133">
        <v>2022</v>
      </c>
      <c r="O4" s="134">
        <v>2023</v>
      </c>
      <c r="P4" s="130" t="s">
        <v>454</v>
      </c>
    </row>
    <row r="5" spans="2:18" ht="30" customHeight="1" x14ac:dyDescent="0.3">
      <c r="B5" s="400">
        <v>1</v>
      </c>
      <c r="C5" s="642" t="s">
        <v>47</v>
      </c>
      <c r="D5" s="643"/>
      <c r="E5" s="145">
        <v>0.41</v>
      </c>
      <c r="F5" s="406">
        <f>'Question by Question Analysis'!F5</f>
        <v>0.45161290322580644</v>
      </c>
      <c r="G5" s="144">
        <f>IF(ISERROR(F5-E5),0,(F5-E5))</f>
        <v>4.1612903225806464E-2</v>
      </c>
      <c r="H5" s="145" t="s">
        <v>62</v>
      </c>
      <c r="I5" s="132" t="str">
        <f>'Question by Question Analysis'!H5</f>
        <v>N/A</v>
      </c>
      <c r="J5" s="144" t="s">
        <v>62</v>
      </c>
      <c r="K5" s="146">
        <v>0.59</v>
      </c>
      <c r="L5" s="406">
        <f>'Question by Question Analysis'!J5</f>
        <v>0.54838709677419351</v>
      </c>
      <c r="M5" s="105">
        <f>IF(ISERROR(L5-K5),0,(L5-K5))</f>
        <v>-4.1612903225806464E-2</v>
      </c>
      <c r="N5" s="94" t="s">
        <v>62</v>
      </c>
      <c r="O5" s="128" t="s">
        <v>62</v>
      </c>
      <c r="P5" s="95" t="s">
        <v>62</v>
      </c>
    </row>
    <row r="6" spans="2:18" ht="30" customHeight="1" x14ac:dyDescent="0.3">
      <c r="B6" s="37">
        <v>2</v>
      </c>
      <c r="C6" s="644" t="s">
        <v>48</v>
      </c>
      <c r="D6" s="660"/>
      <c r="E6" s="138">
        <v>0.9</v>
      </c>
      <c r="F6" s="408">
        <f>'Question by Question Analysis'!F6</f>
        <v>0.95161290322580649</v>
      </c>
      <c r="G6" s="139">
        <f t="shared" ref="G6:G29" si="0">IF(ISERROR(F6-E6),0,(F6-E6))</f>
        <v>5.1612903225806472E-2</v>
      </c>
      <c r="H6" s="138" t="s">
        <v>62</v>
      </c>
      <c r="I6" s="384" t="str">
        <f>'Question by Question Analysis'!H6</f>
        <v>N/A</v>
      </c>
      <c r="J6" s="139" t="s">
        <v>62</v>
      </c>
      <c r="K6" s="140">
        <v>0.1</v>
      </c>
      <c r="L6" s="408">
        <f>'Question by Question Analysis'!J6</f>
        <v>4.8387096774193547E-2</v>
      </c>
      <c r="M6" s="98">
        <f t="shared" ref="M6:M19" si="1">IF(ISERROR(L6-K6),0,(L6-K6))</f>
        <v>-5.1612903225806459E-2</v>
      </c>
      <c r="N6" s="97" t="s">
        <v>62</v>
      </c>
      <c r="O6" s="384" t="s">
        <v>62</v>
      </c>
      <c r="P6" s="98" t="s">
        <v>62</v>
      </c>
    </row>
    <row r="7" spans="2:18" ht="33" customHeight="1" x14ac:dyDescent="0.3">
      <c r="B7" s="37">
        <v>3</v>
      </c>
      <c r="C7" s="644" t="s">
        <v>49</v>
      </c>
      <c r="D7" s="660"/>
      <c r="E7" s="138">
        <v>0.3</v>
      </c>
      <c r="F7" s="408">
        <f>'Question by Question Analysis'!F7</f>
        <v>0.38709677419354838</v>
      </c>
      <c r="G7" s="139">
        <f t="shared" si="0"/>
        <v>8.7096774193548387E-2</v>
      </c>
      <c r="H7" s="138" t="s">
        <v>62</v>
      </c>
      <c r="I7" s="384" t="str">
        <f>'Question by Question Analysis'!H7</f>
        <v>N/A</v>
      </c>
      <c r="J7" s="139" t="s">
        <v>62</v>
      </c>
      <c r="K7" s="140">
        <v>0.7</v>
      </c>
      <c r="L7" s="408">
        <f>'Question by Question Analysis'!J7</f>
        <v>0.61290322580645162</v>
      </c>
      <c r="M7" s="98">
        <f t="shared" si="1"/>
        <v>-8.7096774193548332E-2</v>
      </c>
      <c r="N7" s="97" t="s">
        <v>62</v>
      </c>
      <c r="O7" s="384" t="s">
        <v>62</v>
      </c>
      <c r="P7" s="98" t="s">
        <v>62</v>
      </c>
    </row>
    <row r="8" spans="2:18" ht="30" customHeight="1" x14ac:dyDescent="0.3">
      <c r="B8" s="37">
        <v>4</v>
      </c>
      <c r="C8" s="644" t="s">
        <v>50</v>
      </c>
      <c r="D8" s="660"/>
      <c r="E8" s="138">
        <v>0.48</v>
      </c>
      <c r="F8" s="408">
        <f>'Question by Question Analysis'!F8</f>
        <v>0.54032258064516125</v>
      </c>
      <c r="G8" s="139">
        <f t="shared" si="0"/>
        <v>6.0322580645161272E-2</v>
      </c>
      <c r="H8" s="138">
        <v>0.13</v>
      </c>
      <c r="I8" s="384">
        <f>'Question by Question Analysis'!H8</f>
        <v>0.15322580645161291</v>
      </c>
      <c r="J8" s="139">
        <f t="shared" ref="J8:J18" si="2">IF(ISERROR(I8-H8),0,(I8-H8))</f>
        <v>2.3225806451612901E-2</v>
      </c>
      <c r="K8" s="140">
        <v>0.39</v>
      </c>
      <c r="L8" s="408">
        <f>'Question by Question Analysis'!J8</f>
        <v>0.30645161290322581</v>
      </c>
      <c r="M8" s="98">
        <f t="shared" si="1"/>
        <v>-8.3548387096774201E-2</v>
      </c>
      <c r="N8" s="97" t="s">
        <v>62</v>
      </c>
      <c r="O8" s="384" t="s">
        <v>62</v>
      </c>
      <c r="P8" s="98" t="s">
        <v>62</v>
      </c>
    </row>
    <row r="9" spans="2:18" ht="66" customHeight="1" x14ac:dyDescent="0.3">
      <c r="B9" s="37">
        <v>5</v>
      </c>
      <c r="C9" s="644" t="s">
        <v>39</v>
      </c>
      <c r="D9" s="660"/>
      <c r="E9" s="138">
        <v>0.22</v>
      </c>
      <c r="F9" s="408">
        <f>'Question by Question Analysis'!F9</f>
        <v>0.25806451612903225</v>
      </c>
      <c r="G9" s="139">
        <f t="shared" si="0"/>
        <v>3.806451612903225E-2</v>
      </c>
      <c r="H9" s="138" t="s">
        <v>62</v>
      </c>
      <c r="I9" s="384" t="str">
        <f>'Question by Question Analysis'!H9</f>
        <v>N/A</v>
      </c>
      <c r="J9" s="139" t="s">
        <v>62</v>
      </c>
      <c r="K9" s="140">
        <v>0.78</v>
      </c>
      <c r="L9" s="408">
        <f>'Question by Question Analysis'!J9</f>
        <v>0.74193548387096775</v>
      </c>
      <c r="M9" s="98">
        <f t="shared" si="1"/>
        <v>-3.8064516129032278E-2</v>
      </c>
      <c r="N9" s="97" t="s">
        <v>62</v>
      </c>
      <c r="O9" s="384" t="s">
        <v>62</v>
      </c>
      <c r="P9" s="98" t="s">
        <v>62</v>
      </c>
    </row>
    <row r="10" spans="2:18" ht="60" customHeight="1" x14ac:dyDescent="0.3">
      <c r="B10" s="37">
        <v>6</v>
      </c>
      <c r="C10" s="644" t="s">
        <v>51</v>
      </c>
      <c r="D10" s="660"/>
      <c r="E10" s="138">
        <v>0.27</v>
      </c>
      <c r="F10" s="408">
        <f>'Question by Question Analysis'!F10</f>
        <v>0.20161290322580644</v>
      </c>
      <c r="G10" s="139">
        <f t="shared" si="0"/>
        <v>-6.8387096774193579E-2</v>
      </c>
      <c r="H10" s="138">
        <v>0.16</v>
      </c>
      <c r="I10" s="384">
        <f>'Question by Question Analysis'!H10</f>
        <v>0.28225806451612906</v>
      </c>
      <c r="J10" s="139">
        <f t="shared" si="2"/>
        <v>0.12225806451612906</v>
      </c>
      <c r="K10" s="140">
        <v>0.56999999999999995</v>
      </c>
      <c r="L10" s="408">
        <f>'Question by Question Analysis'!J10</f>
        <v>0.5161290322580645</v>
      </c>
      <c r="M10" s="98">
        <f t="shared" si="1"/>
        <v>-5.3870967741935449E-2</v>
      </c>
      <c r="N10" s="97" t="s">
        <v>62</v>
      </c>
      <c r="O10" s="384" t="s">
        <v>62</v>
      </c>
      <c r="P10" s="98" t="s">
        <v>62</v>
      </c>
    </row>
    <row r="11" spans="2:18" ht="30" customHeight="1" x14ac:dyDescent="0.3">
      <c r="B11" s="37">
        <v>7</v>
      </c>
      <c r="C11" s="644" t="s">
        <v>40</v>
      </c>
      <c r="D11" s="660"/>
      <c r="E11" s="138">
        <v>0.16</v>
      </c>
      <c r="F11" s="408">
        <f>'Question by Question Analysis'!F11</f>
        <v>0.20967741935483872</v>
      </c>
      <c r="G11" s="139">
        <f t="shared" si="0"/>
        <v>4.9677419354838714E-2</v>
      </c>
      <c r="H11" s="138">
        <v>0.21</v>
      </c>
      <c r="I11" s="384">
        <f>'Question by Question Analysis'!H11</f>
        <v>0.20161290322580644</v>
      </c>
      <c r="J11" s="139">
        <f t="shared" si="2"/>
        <v>-8.3870967741935532E-3</v>
      </c>
      <c r="K11" s="140">
        <v>0.63</v>
      </c>
      <c r="L11" s="408">
        <f>'Question by Question Analysis'!J11</f>
        <v>0.58870967741935487</v>
      </c>
      <c r="M11" s="98">
        <f t="shared" si="1"/>
        <v>-4.1290322580645133E-2</v>
      </c>
      <c r="N11" s="97" t="s">
        <v>62</v>
      </c>
      <c r="O11" s="384" t="s">
        <v>62</v>
      </c>
      <c r="P11" s="98" t="s">
        <v>62</v>
      </c>
    </row>
    <row r="12" spans="2:18" ht="30" customHeight="1" x14ac:dyDescent="0.3">
      <c r="B12" s="37">
        <v>8</v>
      </c>
      <c r="C12" s="644" t="s">
        <v>41</v>
      </c>
      <c r="D12" s="660"/>
      <c r="E12" s="138">
        <v>0.24</v>
      </c>
      <c r="F12" s="408">
        <f>'Question by Question Analysis'!F12</f>
        <v>0.27419354838709675</v>
      </c>
      <c r="G12" s="139">
        <f t="shared" si="0"/>
        <v>3.4193548387096762E-2</v>
      </c>
      <c r="H12" s="138">
        <v>7.0000000000000007E-2</v>
      </c>
      <c r="I12" s="384">
        <f>'Question by Question Analysis'!H12</f>
        <v>3.2258064516129031E-2</v>
      </c>
      <c r="J12" s="139">
        <f t="shared" si="2"/>
        <v>-3.7741935483870975E-2</v>
      </c>
      <c r="K12" s="140">
        <v>0.69</v>
      </c>
      <c r="L12" s="408">
        <f>'Question by Question Analysis'!J12</f>
        <v>0.69354838709677424</v>
      </c>
      <c r="M12" s="98">
        <v>0</v>
      </c>
      <c r="N12" s="97" t="s">
        <v>62</v>
      </c>
      <c r="O12" s="384" t="s">
        <v>62</v>
      </c>
      <c r="P12" s="98" t="s">
        <v>62</v>
      </c>
    </row>
    <row r="13" spans="2:18" ht="45" customHeight="1" x14ac:dyDescent="0.3">
      <c r="B13" s="37">
        <v>9</v>
      </c>
      <c r="C13" s="644" t="s">
        <v>52</v>
      </c>
      <c r="D13" s="660"/>
      <c r="E13" s="138">
        <v>0.14000000000000001</v>
      </c>
      <c r="F13" s="408">
        <f>'Question by Question Analysis'!F13</f>
        <v>0.21774193548387097</v>
      </c>
      <c r="G13" s="139">
        <f t="shared" si="0"/>
        <v>7.7741935483870955E-2</v>
      </c>
      <c r="H13" s="138">
        <v>0.09</v>
      </c>
      <c r="I13" s="384">
        <f>'Question by Question Analysis'!H13</f>
        <v>4.8387096774193547E-2</v>
      </c>
      <c r="J13" s="139">
        <f t="shared" si="2"/>
        <v>-4.161290322580645E-2</v>
      </c>
      <c r="K13" s="140">
        <v>0.77</v>
      </c>
      <c r="L13" s="408">
        <f>'Question by Question Analysis'!J13</f>
        <v>0.7338709677419355</v>
      </c>
      <c r="M13" s="98">
        <f t="shared" si="1"/>
        <v>-3.612903225806452E-2</v>
      </c>
      <c r="N13" s="97" t="s">
        <v>62</v>
      </c>
      <c r="O13" s="384" t="s">
        <v>62</v>
      </c>
      <c r="P13" s="98" t="s">
        <v>62</v>
      </c>
    </row>
    <row r="14" spans="2:18" ht="23.25" customHeight="1" x14ac:dyDescent="0.3">
      <c r="B14" s="37">
        <v>10</v>
      </c>
      <c r="C14" s="644" t="s">
        <v>42</v>
      </c>
      <c r="D14" s="660"/>
      <c r="E14" s="138">
        <v>0.15</v>
      </c>
      <c r="F14" s="408">
        <f>'Question by Question Analysis'!F14</f>
        <v>0.14516129032258066</v>
      </c>
      <c r="G14" s="139">
        <v>0</v>
      </c>
      <c r="H14" s="138" t="s">
        <v>62</v>
      </c>
      <c r="I14" s="384" t="str">
        <f>'Question by Question Analysis'!H14</f>
        <v>N/A</v>
      </c>
      <c r="J14" s="139" t="s">
        <v>62</v>
      </c>
      <c r="K14" s="140">
        <v>0.85</v>
      </c>
      <c r="L14" s="408">
        <f>'Question by Question Analysis'!J14</f>
        <v>0.85483870967741937</v>
      </c>
      <c r="M14" s="98">
        <v>0</v>
      </c>
      <c r="N14" s="97" t="s">
        <v>62</v>
      </c>
      <c r="O14" s="384" t="s">
        <v>62</v>
      </c>
      <c r="P14" s="98" t="s">
        <v>62</v>
      </c>
    </row>
    <row r="15" spans="2:18" ht="71.25" customHeight="1" x14ac:dyDescent="0.3">
      <c r="B15" s="37">
        <v>11</v>
      </c>
      <c r="C15" s="644" t="s">
        <v>53</v>
      </c>
      <c r="D15" s="660"/>
      <c r="E15" s="138">
        <v>0.49</v>
      </c>
      <c r="F15" s="408">
        <f>'Question by Question Analysis'!F15</f>
        <v>0.52419354838709675</v>
      </c>
      <c r="G15" s="139">
        <f t="shared" si="0"/>
        <v>3.4193548387096762E-2</v>
      </c>
      <c r="H15" s="138">
        <v>0.16</v>
      </c>
      <c r="I15" s="384">
        <f>'Question by Question Analysis'!H15</f>
        <v>0.13709677419354838</v>
      </c>
      <c r="J15" s="139">
        <f t="shared" si="2"/>
        <v>-2.2903225806451627E-2</v>
      </c>
      <c r="K15" s="140">
        <v>0.35</v>
      </c>
      <c r="L15" s="408">
        <f>'Question by Question Analysis'!J15</f>
        <v>0.33870967741935482</v>
      </c>
      <c r="M15" s="98">
        <f t="shared" si="1"/>
        <v>-1.1290322580645162E-2</v>
      </c>
      <c r="N15" s="97" t="s">
        <v>62</v>
      </c>
      <c r="O15" s="384" t="s">
        <v>62</v>
      </c>
      <c r="P15" s="98" t="s">
        <v>62</v>
      </c>
      <c r="R15" s="409" t="s">
        <v>514</v>
      </c>
    </row>
    <row r="16" spans="2:18" ht="60.75" customHeight="1" x14ac:dyDescent="0.3">
      <c r="B16" s="37">
        <v>12</v>
      </c>
      <c r="C16" s="644" t="s">
        <v>54</v>
      </c>
      <c r="D16" s="660"/>
      <c r="E16" s="138">
        <v>0.31</v>
      </c>
      <c r="F16" s="408">
        <f>'Question by Question Analysis'!F16</f>
        <v>0.37096774193548387</v>
      </c>
      <c r="G16" s="139">
        <f t="shared" si="0"/>
        <v>6.0967741935483877E-2</v>
      </c>
      <c r="H16" s="138" t="s">
        <v>62</v>
      </c>
      <c r="I16" s="384" t="str">
        <f>'Question by Question Analysis'!H16</f>
        <v>N/A</v>
      </c>
      <c r="J16" s="139" t="s">
        <v>62</v>
      </c>
      <c r="K16" s="140">
        <v>0.69</v>
      </c>
      <c r="L16" s="408">
        <f>'Question by Question Analysis'!J16</f>
        <v>0.62903225806451613</v>
      </c>
      <c r="M16" s="98">
        <f t="shared" si="1"/>
        <v>-6.0967741935483821E-2</v>
      </c>
      <c r="N16" s="97" t="s">
        <v>62</v>
      </c>
      <c r="O16" s="384" t="s">
        <v>62</v>
      </c>
      <c r="P16" s="98" t="s">
        <v>62</v>
      </c>
    </row>
    <row r="17" spans="2:16" ht="45" customHeight="1" x14ac:dyDescent="0.3">
      <c r="B17" s="37">
        <v>13</v>
      </c>
      <c r="C17" s="644" t="s">
        <v>564</v>
      </c>
      <c r="D17" s="660"/>
      <c r="E17" s="138">
        <v>0.16</v>
      </c>
      <c r="F17" s="408">
        <f>'Question by Question Analysis'!F17</f>
        <v>0.30645161290322581</v>
      </c>
      <c r="G17" s="139">
        <f t="shared" si="0"/>
        <v>0.14645161290322581</v>
      </c>
      <c r="H17" s="138" t="s">
        <v>62</v>
      </c>
      <c r="I17" s="384" t="str">
        <f>'Question by Question Analysis'!H17</f>
        <v>N/A</v>
      </c>
      <c r="J17" s="139" t="s">
        <v>62</v>
      </c>
      <c r="K17" s="140">
        <v>0.84</v>
      </c>
      <c r="L17" s="408">
        <f>'Question by Question Analysis'!J17</f>
        <v>0.69354838709677424</v>
      </c>
      <c r="M17" s="98">
        <f>IF(ISERROR(L17-K17),0,(L17-K17))</f>
        <v>-0.14645161290322573</v>
      </c>
      <c r="N17" s="97" t="s">
        <v>62</v>
      </c>
      <c r="O17" s="384" t="s">
        <v>62</v>
      </c>
      <c r="P17" s="98" t="s">
        <v>62</v>
      </c>
    </row>
    <row r="18" spans="2:16" ht="60" customHeight="1" x14ac:dyDescent="0.3">
      <c r="B18" s="37">
        <v>14</v>
      </c>
      <c r="C18" s="644" t="s">
        <v>56</v>
      </c>
      <c r="D18" s="660"/>
      <c r="E18" s="138">
        <v>0.24</v>
      </c>
      <c r="F18" s="408">
        <f>'Question by Question Analysis'!F18</f>
        <v>0.42741935483870969</v>
      </c>
      <c r="G18" s="139">
        <f t="shared" si="0"/>
        <v>0.1874193548387097</v>
      </c>
      <c r="H18" s="138">
        <v>0.09</v>
      </c>
      <c r="I18" s="384">
        <f>'Question by Question Analysis'!H18</f>
        <v>4.8387096774193547E-2</v>
      </c>
      <c r="J18" s="139">
        <f t="shared" si="2"/>
        <v>-4.161290322580645E-2</v>
      </c>
      <c r="K18" s="140">
        <v>0.67</v>
      </c>
      <c r="L18" s="408">
        <f>'Question by Question Analysis'!J18</f>
        <v>0.52419354838709675</v>
      </c>
      <c r="M18" s="98">
        <f t="shared" si="1"/>
        <v>-0.14580645161290329</v>
      </c>
      <c r="N18" s="97" t="s">
        <v>62</v>
      </c>
      <c r="O18" s="384" t="s">
        <v>62</v>
      </c>
      <c r="P18" s="98" t="s">
        <v>62</v>
      </c>
    </row>
    <row r="19" spans="2:16" ht="49.5" customHeight="1" thickBot="1" x14ac:dyDescent="0.35">
      <c r="B19" s="45">
        <v>15</v>
      </c>
      <c r="C19" s="645" t="s">
        <v>43</v>
      </c>
      <c r="D19" s="664"/>
      <c r="E19" s="141">
        <v>0.27</v>
      </c>
      <c r="F19" s="411">
        <f>'Question by Question Analysis'!F19</f>
        <v>0.36290322580645162</v>
      </c>
      <c r="G19" s="142">
        <f t="shared" si="0"/>
        <v>9.2903225806451606E-2</v>
      </c>
      <c r="H19" s="141" t="s">
        <v>62</v>
      </c>
      <c r="I19" s="129" t="str">
        <f>'Question by Question Analysis'!H19</f>
        <v>N/A</v>
      </c>
      <c r="J19" s="142" t="s">
        <v>62</v>
      </c>
      <c r="K19" s="143">
        <v>0.73</v>
      </c>
      <c r="L19" s="411">
        <f>'Question by Question Analysis'!J19</f>
        <v>0.63709677419354838</v>
      </c>
      <c r="M19" s="101">
        <f t="shared" si="1"/>
        <v>-9.2903225806451606E-2</v>
      </c>
      <c r="N19" s="100" t="s">
        <v>62</v>
      </c>
      <c r="O19" s="129" t="s">
        <v>62</v>
      </c>
      <c r="P19" s="101" t="s">
        <v>62</v>
      </c>
    </row>
    <row r="20" spans="2:16" ht="24" customHeight="1" thickBot="1" x14ac:dyDescent="0.35">
      <c r="B20" s="535" t="s">
        <v>60</v>
      </c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536"/>
    </row>
    <row r="21" spans="2:16" ht="24" customHeight="1" x14ac:dyDescent="0.3">
      <c r="B21" s="94">
        <v>16</v>
      </c>
      <c r="C21" s="642" t="s">
        <v>66</v>
      </c>
      <c r="D21" s="643"/>
      <c r="E21" s="135">
        <v>0.09</v>
      </c>
      <c r="F21" s="413">
        <f>'Question by Question Analysis'!F21</f>
        <v>6.4516129032258063E-2</v>
      </c>
      <c r="G21" s="95">
        <f t="shared" si="0"/>
        <v>-2.5483870967741934E-2</v>
      </c>
      <c r="H21" s="135" t="s">
        <v>62</v>
      </c>
      <c r="I21" s="413" t="str">
        <f>'Question by Question Analysis'!H21</f>
        <v>N/A</v>
      </c>
      <c r="J21" s="414" t="s">
        <v>62</v>
      </c>
      <c r="K21" s="137">
        <v>0.91</v>
      </c>
      <c r="L21" s="413">
        <f>'Question by Question Analysis'!J21</f>
        <v>0.91935483870967738</v>
      </c>
      <c r="M21" s="95">
        <f t="shared" ref="M21:M29" si="3">IF(ISERROR(L21-K21),0,(L21-K21))</f>
        <v>9.3548387096773489E-3</v>
      </c>
      <c r="N21" s="137">
        <v>0</v>
      </c>
      <c r="O21" s="413">
        <f>'Question by Question Analysis'!L21</f>
        <v>1.6129032258064516E-2</v>
      </c>
      <c r="P21" s="95" t="s">
        <v>513</v>
      </c>
    </row>
    <row r="22" spans="2:16" x14ac:dyDescent="0.3">
      <c r="B22" s="118">
        <v>17</v>
      </c>
      <c r="C22" s="644" t="s">
        <v>74</v>
      </c>
      <c r="D22" s="407" t="s">
        <v>61</v>
      </c>
      <c r="E22" s="138">
        <v>1</v>
      </c>
      <c r="F22" s="408">
        <f>'Question by Question Analysis'!F22</f>
        <v>1</v>
      </c>
      <c r="G22" s="98">
        <f t="shared" si="0"/>
        <v>0</v>
      </c>
      <c r="H22" s="138">
        <v>0</v>
      </c>
      <c r="I22" s="408">
        <f>'Question by Question Analysis'!H22</f>
        <v>0</v>
      </c>
      <c r="J22" s="98">
        <f t="shared" ref="J22:J29" si="4">IF(ISERROR(I22-H22),0,(I22-H22))</f>
        <v>0</v>
      </c>
      <c r="K22" s="140">
        <v>0</v>
      </c>
      <c r="L22" s="408">
        <f>'Question by Question Analysis'!J22</f>
        <v>0</v>
      </c>
      <c r="M22" s="98">
        <f t="shared" si="3"/>
        <v>0</v>
      </c>
      <c r="N22" s="140">
        <v>0.22</v>
      </c>
      <c r="O22" s="408">
        <f>'Question by Question Analysis'!L22</f>
        <v>0.22580645161290322</v>
      </c>
      <c r="P22" s="98">
        <f t="shared" ref="P22:P29" si="5">IF(ISERROR(O22-N22),0,(O22-N22))</f>
        <v>5.8064516129032184E-3</v>
      </c>
    </row>
    <row r="23" spans="2:16" ht="31.2" x14ac:dyDescent="0.3">
      <c r="B23" s="97">
        <v>18</v>
      </c>
      <c r="C23" s="644"/>
      <c r="D23" s="407" t="s">
        <v>63</v>
      </c>
      <c r="E23" s="138">
        <v>0.96153846153846156</v>
      </c>
      <c r="F23" s="408">
        <f>'Question by Question Analysis'!F23</f>
        <v>0.96875</v>
      </c>
      <c r="G23" s="98">
        <f t="shared" si="0"/>
        <v>7.2115384615384359E-3</v>
      </c>
      <c r="H23" s="138">
        <v>1.282051282051282E-2</v>
      </c>
      <c r="I23" s="408">
        <f>'Question by Question Analysis'!H23</f>
        <v>2.0833333333333332E-2</v>
      </c>
      <c r="J23" s="98">
        <f t="shared" si="4"/>
        <v>8.0128205128205121E-3</v>
      </c>
      <c r="K23" s="140">
        <v>2.564102564102564E-2</v>
      </c>
      <c r="L23" s="408">
        <f>'Question by Question Analysis'!J23</f>
        <v>1.0416666666666666E-2</v>
      </c>
      <c r="M23" s="98">
        <f t="shared" si="3"/>
        <v>-1.5224358974358974E-2</v>
      </c>
      <c r="N23" s="140">
        <v>0.22</v>
      </c>
      <c r="O23" s="408">
        <f>'Question by Question Analysis'!L23</f>
        <v>0.22580645161290322</v>
      </c>
      <c r="P23" s="98">
        <f t="shared" si="5"/>
        <v>5.8064516129032184E-3</v>
      </c>
    </row>
    <row r="24" spans="2:16" ht="31.2" x14ac:dyDescent="0.3">
      <c r="B24" s="118">
        <v>19</v>
      </c>
      <c r="C24" s="644"/>
      <c r="D24" s="407" t="s">
        <v>64</v>
      </c>
      <c r="E24" s="138">
        <v>0.66666666666666663</v>
      </c>
      <c r="F24" s="408">
        <f>'Question by Question Analysis'!F24</f>
        <v>0.64583333333333337</v>
      </c>
      <c r="G24" s="98">
        <f t="shared" si="0"/>
        <v>-2.0833333333333259E-2</v>
      </c>
      <c r="H24" s="138">
        <v>0.1</v>
      </c>
      <c r="I24" s="408">
        <f>'Question by Question Analysis'!H24</f>
        <v>7.2916666666666671E-2</v>
      </c>
      <c r="J24" s="98">
        <f t="shared" si="4"/>
        <v>-2.7083333333333334E-2</v>
      </c>
      <c r="K24" s="140">
        <v>0.23076923076923078</v>
      </c>
      <c r="L24" s="408">
        <f>'Question by Question Analysis'!J24</f>
        <v>0.28125</v>
      </c>
      <c r="M24" s="98">
        <f t="shared" si="3"/>
        <v>5.0480769230769218E-2</v>
      </c>
      <c r="N24" s="140">
        <v>0.22</v>
      </c>
      <c r="O24" s="408">
        <f>'Question by Question Analysis'!L24</f>
        <v>0.22580645161290322</v>
      </c>
      <c r="P24" s="98">
        <f t="shared" si="5"/>
        <v>5.8064516129032184E-3</v>
      </c>
    </row>
    <row r="25" spans="2:16" ht="31.2" x14ac:dyDescent="0.3">
      <c r="B25" s="97">
        <v>20</v>
      </c>
      <c r="C25" s="644"/>
      <c r="D25" s="407" t="s">
        <v>65</v>
      </c>
      <c r="E25" s="138">
        <v>0.48717948717948717</v>
      </c>
      <c r="F25" s="408">
        <f>'Question by Question Analysis'!F25</f>
        <v>0.65625</v>
      </c>
      <c r="G25" s="98">
        <f t="shared" si="0"/>
        <v>0.16907051282051283</v>
      </c>
      <c r="H25" s="138">
        <v>0.19230769230769232</v>
      </c>
      <c r="I25" s="408">
        <f>'Question by Question Analysis'!H25</f>
        <v>8.3333333333333329E-2</v>
      </c>
      <c r="J25" s="98">
        <f t="shared" si="4"/>
        <v>-0.10897435897435899</v>
      </c>
      <c r="K25" s="140">
        <v>0.32051282051282054</v>
      </c>
      <c r="L25" s="408">
        <f>'Question by Question Analysis'!J25</f>
        <v>0.26041666666666669</v>
      </c>
      <c r="M25" s="98">
        <f t="shared" si="3"/>
        <v>-6.0096153846153855E-2</v>
      </c>
      <c r="N25" s="140">
        <v>0.22</v>
      </c>
      <c r="O25" s="408">
        <f>'Question by Question Analysis'!L25</f>
        <v>0.22580645161290322</v>
      </c>
      <c r="P25" s="98">
        <f t="shared" si="5"/>
        <v>5.8064516129032184E-3</v>
      </c>
    </row>
    <row r="26" spans="2:16" x14ac:dyDescent="0.3">
      <c r="B26" s="118">
        <v>21</v>
      </c>
      <c r="C26" s="644" t="s">
        <v>75</v>
      </c>
      <c r="D26" s="407" t="s">
        <v>61</v>
      </c>
      <c r="E26" s="138">
        <v>1</v>
      </c>
      <c r="F26" s="408">
        <f>'Question by Question Analysis'!F26</f>
        <v>1</v>
      </c>
      <c r="G26" s="98">
        <f t="shared" si="0"/>
        <v>0</v>
      </c>
      <c r="H26" s="138">
        <v>0</v>
      </c>
      <c r="I26" s="408">
        <f>'Question by Question Analysis'!H26</f>
        <v>0</v>
      </c>
      <c r="J26" s="98">
        <f t="shared" si="4"/>
        <v>0</v>
      </c>
      <c r="K26" s="140">
        <v>0</v>
      </c>
      <c r="L26" s="408">
        <f>'Question by Question Analysis'!J26</f>
        <v>0</v>
      </c>
      <c r="M26" s="98">
        <f t="shared" si="3"/>
        <v>0</v>
      </c>
      <c r="N26" s="140">
        <v>0.55000000000000004</v>
      </c>
      <c r="O26" s="408">
        <f>'Question by Question Analysis'!L26</f>
        <v>0.57258064516129037</v>
      </c>
      <c r="P26" s="98">
        <f t="shared" si="5"/>
        <v>2.2580645161290325E-2</v>
      </c>
    </row>
    <row r="27" spans="2:16" ht="31.2" x14ac:dyDescent="0.3">
      <c r="B27" s="97">
        <v>22</v>
      </c>
      <c r="C27" s="644"/>
      <c r="D27" s="407" t="s">
        <v>63</v>
      </c>
      <c r="E27" s="138">
        <v>0.97777777777777775</v>
      </c>
      <c r="F27" s="408">
        <f>'Question by Question Analysis'!F27</f>
        <v>0.94339622641509435</v>
      </c>
      <c r="G27" s="98">
        <f t="shared" si="0"/>
        <v>-3.4381551362683394E-2</v>
      </c>
      <c r="H27" s="138">
        <v>0</v>
      </c>
      <c r="I27" s="408">
        <f>'Question by Question Analysis'!H27</f>
        <v>3.7735849056603772E-2</v>
      </c>
      <c r="J27" s="98">
        <f t="shared" si="4"/>
        <v>3.7735849056603772E-2</v>
      </c>
      <c r="K27" s="140">
        <v>2.2222222222222223E-2</v>
      </c>
      <c r="L27" s="408">
        <f>'Question by Question Analysis'!J27</f>
        <v>1.8867924528301886E-2</v>
      </c>
      <c r="M27" s="98">
        <f t="shared" si="3"/>
        <v>-3.354297693920337E-3</v>
      </c>
      <c r="N27" s="140">
        <v>0.55000000000000004</v>
      </c>
      <c r="O27" s="408">
        <f>'Question by Question Analysis'!L27</f>
        <v>0.57258064516129037</v>
      </c>
      <c r="P27" s="98">
        <f t="shared" si="5"/>
        <v>2.2580645161290325E-2</v>
      </c>
    </row>
    <row r="28" spans="2:16" ht="31.2" x14ac:dyDescent="0.3">
      <c r="B28" s="118">
        <v>23</v>
      </c>
      <c r="C28" s="644"/>
      <c r="D28" s="407" t="s">
        <v>64</v>
      </c>
      <c r="E28" s="138">
        <v>0.51111111111111107</v>
      </c>
      <c r="F28" s="408">
        <f>'Question by Question Analysis'!F28</f>
        <v>0.50943396226415094</v>
      </c>
      <c r="G28" s="98">
        <v>0</v>
      </c>
      <c r="H28" s="138">
        <v>6.6666666666666666E-2</v>
      </c>
      <c r="I28" s="408">
        <f>'Question by Question Analysis'!H28</f>
        <v>3.7735849056603772E-2</v>
      </c>
      <c r="J28" s="98">
        <f t="shared" si="4"/>
        <v>-2.8930817610062894E-2</v>
      </c>
      <c r="K28" s="140">
        <v>0.42</v>
      </c>
      <c r="L28" s="408">
        <f>'Question by Question Analysis'!J28</f>
        <v>0.45283018867924529</v>
      </c>
      <c r="M28" s="98">
        <f t="shared" si="3"/>
        <v>3.2830188679245309E-2</v>
      </c>
      <c r="N28" s="140">
        <v>0.55000000000000004</v>
      </c>
      <c r="O28" s="408">
        <f>'Question by Question Analysis'!L28</f>
        <v>0.57258064516129037</v>
      </c>
      <c r="P28" s="98">
        <f>IF(ISERROR(O28-N28),0,(O28-N28))</f>
        <v>2.2580645161290325E-2</v>
      </c>
    </row>
    <row r="29" spans="2:16" ht="31.8" thickBot="1" x14ac:dyDescent="0.35">
      <c r="B29" s="100">
        <v>24</v>
      </c>
      <c r="C29" s="645"/>
      <c r="D29" s="410" t="s">
        <v>65</v>
      </c>
      <c r="E29" s="141">
        <v>0.53333333333333333</v>
      </c>
      <c r="F29" s="411">
        <f>'Question by Question Analysis'!F29</f>
        <v>0.58490566037735847</v>
      </c>
      <c r="G29" s="101">
        <f t="shared" si="0"/>
        <v>5.1572327044025146E-2</v>
      </c>
      <c r="H29" s="141">
        <v>6.6666666666666666E-2</v>
      </c>
      <c r="I29" s="411">
        <f>'Question by Question Analysis'!H29</f>
        <v>5.6603773584905662E-2</v>
      </c>
      <c r="J29" s="101">
        <f t="shared" si="4"/>
        <v>-1.0062893081761004E-2</v>
      </c>
      <c r="K29" s="143">
        <v>0.4</v>
      </c>
      <c r="L29" s="411">
        <f>'Question by Question Analysis'!J29</f>
        <v>0.35849056603773582</v>
      </c>
      <c r="M29" s="101">
        <f t="shared" si="3"/>
        <v>-4.1509433962264197E-2</v>
      </c>
      <c r="N29" s="143">
        <v>0.55000000000000004</v>
      </c>
      <c r="O29" s="411">
        <f>'Question by Question Analysis'!L29</f>
        <v>0.57258064516129037</v>
      </c>
      <c r="P29" s="101">
        <f t="shared" si="5"/>
        <v>2.2580645161290325E-2</v>
      </c>
    </row>
    <row r="30" spans="2:16" ht="24" customHeight="1" thickBot="1" x14ac:dyDescent="0.35">
      <c r="B30" s="633" t="s">
        <v>68</v>
      </c>
      <c r="C30" s="634"/>
      <c r="D30" s="634"/>
      <c r="E30" s="634"/>
      <c r="F30" s="634"/>
      <c r="G30" s="634"/>
      <c r="H30" s="654"/>
      <c r="I30" s="654"/>
      <c r="J30" s="654"/>
      <c r="K30" s="654"/>
      <c r="L30" s="654"/>
      <c r="M30" s="654"/>
      <c r="N30" s="654"/>
      <c r="O30" s="654"/>
      <c r="P30" s="655"/>
    </row>
    <row r="31" spans="2:16" ht="30" customHeight="1" x14ac:dyDescent="0.3">
      <c r="B31" s="423">
        <v>25</v>
      </c>
      <c r="C31" s="665" t="s">
        <v>70</v>
      </c>
      <c r="D31" s="666"/>
      <c r="E31" s="145">
        <v>0.98</v>
      </c>
      <c r="F31" s="406">
        <f>'Question by Question Analysis'!F31</f>
        <v>0.9838709677419355</v>
      </c>
      <c r="G31" s="144">
        <f>IF(ISERROR(E31-#REF!),0,(E31-#REF!))</f>
        <v>0</v>
      </c>
      <c r="H31" s="135" t="s">
        <v>62</v>
      </c>
      <c r="I31" s="424" t="str">
        <f>'Question by Question Analysis'!H31</f>
        <v>N/A</v>
      </c>
      <c r="J31" s="136" t="s">
        <v>62</v>
      </c>
      <c r="K31" s="137">
        <v>0.02</v>
      </c>
      <c r="L31" s="413">
        <f>'Question by Question Analysis'!J31</f>
        <v>1.6129032258064516E-2</v>
      </c>
      <c r="M31" s="136">
        <f>IF(ISERROR(K31-#REF!),0,(K31-#REF!))</f>
        <v>0</v>
      </c>
      <c r="N31" s="137" t="s">
        <v>62</v>
      </c>
      <c r="O31" s="424" t="str">
        <f>'Question by Question Analysis'!L31</f>
        <v>N/A</v>
      </c>
      <c r="P31" s="425" t="s">
        <v>62</v>
      </c>
    </row>
    <row r="32" spans="2:16" ht="30" customHeight="1" x14ac:dyDescent="0.3">
      <c r="B32" s="118">
        <v>26</v>
      </c>
      <c r="C32" s="644" t="s">
        <v>71</v>
      </c>
      <c r="D32" s="660"/>
      <c r="E32" s="138">
        <v>0.98</v>
      </c>
      <c r="F32" s="408">
        <f>'Question by Question Analysis'!F32</f>
        <v>0.9838709677419355</v>
      </c>
      <c r="G32" s="139">
        <f>IF(ISERROR(E32-#REF!),0,(E32-#REF!))</f>
        <v>0</v>
      </c>
      <c r="H32" s="138" t="s">
        <v>62</v>
      </c>
      <c r="I32" s="110" t="str">
        <f>'Question by Question Analysis'!H32</f>
        <v>N/A</v>
      </c>
      <c r="J32" s="139" t="s">
        <v>62</v>
      </c>
      <c r="K32" s="140">
        <v>0.02</v>
      </c>
      <c r="L32" s="408">
        <f>'Question by Question Analysis'!J32</f>
        <v>1.6129032258064516E-2</v>
      </c>
      <c r="M32" s="139">
        <f>IF(ISERROR(K32-#REF!),0,(K32-#REF!))</f>
        <v>0</v>
      </c>
      <c r="N32" s="140" t="s">
        <v>62</v>
      </c>
      <c r="O32" s="110" t="str">
        <f>'Question by Question Analysis'!L32</f>
        <v>N/A</v>
      </c>
      <c r="P32" s="112" t="s">
        <v>62</v>
      </c>
    </row>
    <row r="33" spans="2:16" ht="30" customHeight="1" x14ac:dyDescent="0.3">
      <c r="B33" s="118">
        <v>27</v>
      </c>
      <c r="C33" s="667" t="s">
        <v>69</v>
      </c>
      <c r="D33" s="668"/>
      <c r="E33" s="138">
        <v>0.98</v>
      </c>
      <c r="F33" s="408">
        <f>'Question by Question Analysis'!F33</f>
        <v>0.9838709677419355</v>
      </c>
      <c r="G33" s="139">
        <f>IF(ISERROR(E33-#REF!),0,(E33-#REF!))</f>
        <v>0</v>
      </c>
      <c r="H33" s="138" t="s">
        <v>62</v>
      </c>
      <c r="I33" s="110" t="str">
        <f>'Question by Question Analysis'!H33</f>
        <v>N/A</v>
      </c>
      <c r="J33" s="139" t="s">
        <v>62</v>
      </c>
      <c r="K33" s="140">
        <v>0.02</v>
      </c>
      <c r="L33" s="408">
        <f>'Question by Question Analysis'!J33</f>
        <v>1.6129032258064516E-2</v>
      </c>
      <c r="M33" s="139">
        <f>IF(ISERROR(K33-#REF!),0,(K33-#REF!))</f>
        <v>0</v>
      </c>
      <c r="N33" s="140" t="s">
        <v>62</v>
      </c>
      <c r="O33" s="110" t="str">
        <f>'Question by Question Analysis'!L33</f>
        <v>N/A</v>
      </c>
      <c r="P33" s="112" t="s">
        <v>62</v>
      </c>
    </row>
    <row r="34" spans="2:16" ht="30" customHeight="1" x14ac:dyDescent="0.3">
      <c r="B34" s="118">
        <v>28</v>
      </c>
      <c r="C34" s="667" t="s">
        <v>72</v>
      </c>
      <c r="D34" s="668"/>
      <c r="E34" s="138">
        <v>0.98</v>
      </c>
      <c r="F34" s="408">
        <f>'Question by Question Analysis'!F34</f>
        <v>0.9838709677419355</v>
      </c>
      <c r="G34" s="139">
        <f>IF(ISERROR(E34-#REF!),0,(E34-#REF!))</f>
        <v>0</v>
      </c>
      <c r="H34" s="138" t="s">
        <v>62</v>
      </c>
      <c r="I34" s="110" t="str">
        <f>'Question by Question Analysis'!H34</f>
        <v>N/A</v>
      </c>
      <c r="J34" s="139" t="s">
        <v>62</v>
      </c>
      <c r="K34" s="140">
        <v>0.02</v>
      </c>
      <c r="L34" s="408">
        <f>'Question by Question Analysis'!J34</f>
        <v>1.6129032258064516E-2</v>
      </c>
      <c r="M34" s="139">
        <f>IF(ISERROR(K34-#REF!),0,(K34-#REF!))</f>
        <v>0</v>
      </c>
      <c r="N34" s="140" t="s">
        <v>62</v>
      </c>
      <c r="O34" s="110" t="str">
        <f>'Question by Question Analysis'!L34</f>
        <v>N/A</v>
      </c>
      <c r="P34" s="426" t="s">
        <v>62</v>
      </c>
    </row>
    <row r="35" spans="2:16" ht="42.75" customHeight="1" thickBot="1" x14ac:dyDescent="0.35">
      <c r="B35" s="419">
        <v>29</v>
      </c>
      <c r="C35" s="645" t="s">
        <v>73</v>
      </c>
      <c r="D35" s="664"/>
      <c r="E35" s="141">
        <v>0.54</v>
      </c>
      <c r="F35" s="411">
        <f>'Question by Question Analysis'!F35</f>
        <v>0.55645161290322576</v>
      </c>
      <c r="G35" s="142">
        <f t="shared" ref="G35:G40" si="6">IF(ISERROR(F35-E35),0,(F35-E35))</f>
        <v>1.6451612903225721E-2</v>
      </c>
      <c r="H35" s="141">
        <v>0.19</v>
      </c>
      <c r="I35" s="129">
        <f>'Question by Question Analysis'!H35</f>
        <v>0.20967741935483872</v>
      </c>
      <c r="J35" s="142">
        <f t="shared" ref="J35" si="7">IF(ISERROR(I35-H35),0,(I35-H35))</f>
        <v>1.9677419354838716E-2</v>
      </c>
      <c r="K35" s="143">
        <v>0.04</v>
      </c>
      <c r="L35" s="411">
        <f>'Question by Question Analysis'!J35</f>
        <v>1.6129032258064516E-2</v>
      </c>
      <c r="M35" s="142">
        <f t="shared" ref="M35:M40" si="8">IF(ISERROR(L35-K35),0,(L35-K35))</f>
        <v>-2.3870967741935485E-2</v>
      </c>
      <c r="N35" s="143">
        <v>0.23</v>
      </c>
      <c r="O35" s="129">
        <f>'Question by Question Analysis'!L35</f>
        <v>0.21774193548387097</v>
      </c>
      <c r="P35" s="101">
        <f>IF(ISERROR(O35-N35),0,(O35-N35))</f>
        <v>-1.2258064516129041E-2</v>
      </c>
    </row>
    <row r="36" spans="2:16" ht="24" customHeight="1" thickBot="1" x14ac:dyDescent="0.35">
      <c r="B36" s="633" t="s">
        <v>255</v>
      </c>
      <c r="C36" s="634"/>
      <c r="D36" s="634"/>
      <c r="E36" s="634"/>
      <c r="F36" s="634"/>
      <c r="G36" s="634"/>
      <c r="H36" s="634"/>
      <c r="I36" s="634"/>
      <c r="J36" s="634"/>
      <c r="K36" s="634"/>
      <c r="L36" s="634"/>
      <c r="M36" s="634"/>
      <c r="N36" s="634"/>
      <c r="O36" s="634"/>
      <c r="P36" s="635"/>
    </row>
    <row r="37" spans="2:16" ht="37.5" customHeight="1" x14ac:dyDescent="0.3">
      <c r="B37" s="418">
        <v>30</v>
      </c>
      <c r="C37" s="642" t="s">
        <v>256</v>
      </c>
      <c r="D37" s="643"/>
      <c r="E37" s="135">
        <v>0.38</v>
      </c>
      <c r="F37" s="413">
        <f>'Question by Question Analysis'!F37</f>
        <v>0.42741935483870969</v>
      </c>
      <c r="G37" s="95">
        <f t="shared" si="6"/>
        <v>4.7419354838709682E-2</v>
      </c>
      <c r="H37" s="94" t="s">
        <v>62</v>
      </c>
      <c r="I37" s="126" t="s">
        <v>62</v>
      </c>
      <c r="J37" s="95" t="s">
        <v>62</v>
      </c>
      <c r="K37" s="137">
        <v>0.62</v>
      </c>
      <c r="L37" s="413">
        <f>'Question by Question Analysis'!J37</f>
        <v>0.57258064516129037</v>
      </c>
      <c r="M37" s="95">
        <f t="shared" si="8"/>
        <v>-4.7419354838709626E-2</v>
      </c>
      <c r="N37" s="94" t="s">
        <v>62</v>
      </c>
      <c r="O37" s="128" t="s">
        <v>62</v>
      </c>
      <c r="P37" s="96" t="s">
        <v>62</v>
      </c>
    </row>
    <row r="38" spans="2:16" ht="35.25" customHeight="1" x14ac:dyDescent="0.3">
      <c r="B38" s="118">
        <v>31</v>
      </c>
      <c r="C38" s="644" t="s">
        <v>257</v>
      </c>
      <c r="D38" s="660"/>
      <c r="E38" s="138">
        <v>0.64</v>
      </c>
      <c r="F38" s="408">
        <f>'Question by Question Analysis'!F38</f>
        <v>0.717741935483871</v>
      </c>
      <c r="G38" s="98">
        <f t="shared" si="6"/>
        <v>7.7741935483870983E-2</v>
      </c>
      <c r="H38" s="97" t="s">
        <v>62</v>
      </c>
      <c r="I38" s="383" t="s">
        <v>62</v>
      </c>
      <c r="J38" s="98" t="s">
        <v>62</v>
      </c>
      <c r="K38" s="140">
        <v>0.36</v>
      </c>
      <c r="L38" s="408">
        <f>'Question by Question Analysis'!J38</f>
        <v>0.28225806451612906</v>
      </c>
      <c r="M38" s="98">
        <f t="shared" si="8"/>
        <v>-7.7741935483870928E-2</v>
      </c>
      <c r="N38" s="97" t="s">
        <v>62</v>
      </c>
      <c r="O38" s="384" t="s">
        <v>62</v>
      </c>
      <c r="P38" s="99" t="s">
        <v>62</v>
      </c>
    </row>
    <row r="39" spans="2:16" ht="35.25" customHeight="1" x14ac:dyDescent="0.3">
      <c r="B39" s="118">
        <v>32</v>
      </c>
      <c r="C39" s="644" t="s">
        <v>258</v>
      </c>
      <c r="D39" s="660"/>
      <c r="E39" s="138">
        <v>0.69</v>
      </c>
      <c r="F39" s="408">
        <f>'Question by Question Analysis'!F39</f>
        <v>0.717741935483871</v>
      </c>
      <c r="G39" s="98">
        <f t="shared" si="6"/>
        <v>2.774193548387105E-2</v>
      </c>
      <c r="H39" s="97" t="s">
        <v>62</v>
      </c>
      <c r="I39" s="383" t="s">
        <v>62</v>
      </c>
      <c r="J39" s="98" t="s">
        <v>62</v>
      </c>
      <c r="K39" s="140">
        <v>0.31</v>
      </c>
      <c r="L39" s="408">
        <f>'Question by Question Analysis'!J39</f>
        <v>0.28225806451612906</v>
      </c>
      <c r="M39" s="98">
        <f t="shared" si="8"/>
        <v>-2.7741935483870939E-2</v>
      </c>
      <c r="N39" s="97" t="s">
        <v>62</v>
      </c>
      <c r="O39" s="384" t="s">
        <v>62</v>
      </c>
      <c r="P39" s="99" t="s">
        <v>62</v>
      </c>
    </row>
    <row r="40" spans="2:16" ht="30.75" customHeight="1" thickBot="1" x14ac:dyDescent="0.35">
      <c r="B40" s="419">
        <v>33</v>
      </c>
      <c r="C40" s="645" t="s">
        <v>259</v>
      </c>
      <c r="D40" s="664"/>
      <c r="E40" s="141">
        <v>0.34</v>
      </c>
      <c r="F40" s="411">
        <f>'Question by Question Analysis'!F40</f>
        <v>0.45967741935483869</v>
      </c>
      <c r="G40" s="101">
        <f t="shared" si="6"/>
        <v>0.11967741935483867</v>
      </c>
      <c r="H40" s="100" t="s">
        <v>62</v>
      </c>
      <c r="I40" s="127" t="s">
        <v>62</v>
      </c>
      <c r="J40" s="101" t="s">
        <v>62</v>
      </c>
      <c r="K40" s="143">
        <v>0.66</v>
      </c>
      <c r="L40" s="411">
        <f>'Question by Question Analysis'!J40</f>
        <v>0.54032258064516125</v>
      </c>
      <c r="M40" s="101">
        <f t="shared" si="8"/>
        <v>-0.11967741935483878</v>
      </c>
      <c r="N40" s="100" t="s">
        <v>62</v>
      </c>
      <c r="O40" s="129" t="s">
        <v>62</v>
      </c>
      <c r="P40" s="102" t="s">
        <v>62</v>
      </c>
    </row>
    <row r="41" spans="2:16" ht="24" thickBot="1" x14ac:dyDescent="0.35">
      <c r="B41" s="633" t="s">
        <v>264</v>
      </c>
      <c r="C41" s="634"/>
      <c r="D41" s="634"/>
      <c r="E41" s="654"/>
      <c r="F41" s="654"/>
      <c r="G41" s="654"/>
      <c r="H41" s="654"/>
      <c r="I41" s="654"/>
      <c r="J41" s="654"/>
      <c r="K41" s="654"/>
      <c r="L41" s="654"/>
      <c r="M41" s="654"/>
      <c r="N41" s="654"/>
      <c r="O41" s="654"/>
      <c r="P41" s="655"/>
    </row>
    <row r="42" spans="2:16" ht="31.5" customHeight="1" x14ac:dyDescent="0.3">
      <c r="B42" s="418">
        <v>34</v>
      </c>
      <c r="C42" s="636" t="s">
        <v>260</v>
      </c>
      <c r="D42" s="656"/>
      <c r="E42" s="135">
        <v>0.01</v>
      </c>
      <c r="F42" s="413">
        <f>'Question by Question Analysis'!F42</f>
        <v>6.4516129032258063E-2</v>
      </c>
      <c r="G42" s="95">
        <f t="shared" ref="G42:G45" si="9">IF(ISERROR(F42-E42),0,(F42-E42))</f>
        <v>5.4516129032258061E-2</v>
      </c>
      <c r="H42" s="472">
        <v>0.02</v>
      </c>
      <c r="I42" s="126">
        <f>'Question by Question Analysis'!H42</f>
        <v>8.0645161290322578E-3</v>
      </c>
      <c r="J42" s="95">
        <f t="shared" ref="J42:J44" si="10">IF(ISERROR(I42-H42),0,(I42-H42))</f>
        <v>-1.1935483870967743E-2</v>
      </c>
      <c r="K42" s="137">
        <v>0</v>
      </c>
      <c r="L42" s="413">
        <f>'Question by Question Analysis'!J42</f>
        <v>0</v>
      </c>
      <c r="M42" s="95">
        <f t="shared" ref="M42:M45" si="11">IF(ISERROR(L42-K42),0,(L42-K42))</f>
        <v>0</v>
      </c>
      <c r="N42" s="137">
        <v>0.97</v>
      </c>
      <c r="O42" s="128">
        <f>'Question by Question Analysis'!L42</f>
        <v>0.92741935483870963</v>
      </c>
      <c r="P42" s="95">
        <f t="shared" ref="P42:P45" si="12">IF(ISERROR(O42-N42),0,(O42-N42))</f>
        <v>-4.2580645161290342E-2</v>
      </c>
    </row>
    <row r="43" spans="2:16" ht="33.75" customHeight="1" x14ac:dyDescent="0.3">
      <c r="B43" s="118">
        <v>35</v>
      </c>
      <c r="C43" s="629" t="s">
        <v>261</v>
      </c>
      <c r="D43" s="657"/>
      <c r="E43" s="138">
        <v>0.95238095238095233</v>
      </c>
      <c r="F43" s="408">
        <f>'Question by Question Analysis'!F43</f>
        <v>1</v>
      </c>
      <c r="G43" s="98">
        <f t="shared" si="9"/>
        <v>4.7619047619047672E-2</v>
      </c>
      <c r="H43" s="473" t="s">
        <v>62</v>
      </c>
      <c r="I43" s="383" t="str">
        <f>'Question by Question Analysis'!H43</f>
        <v>N/A</v>
      </c>
      <c r="J43" s="98">
        <f>'Question by Question Analysis'!I43</f>
        <v>0</v>
      </c>
      <c r="K43" s="140">
        <v>4.7619047619047616E-2</v>
      </c>
      <c r="L43" s="408">
        <f>'Question by Question Analysis'!J43</f>
        <v>0</v>
      </c>
      <c r="M43" s="98">
        <f t="shared" si="11"/>
        <v>-4.7619047619047616E-2</v>
      </c>
      <c r="N43" s="140">
        <v>0.79</v>
      </c>
      <c r="O43" s="384">
        <f>'Question by Question Analysis'!L43</f>
        <v>0.85483870967741937</v>
      </c>
      <c r="P43" s="98">
        <f t="shared" si="12"/>
        <v>6.4838709677419337E-2</v>
      </c>
    </row>
    <row r="44" spans="2:16" ht="32.25" customHeight="1" x14ac:dyDescent="0.3">
      <c r="B44" s="118">
        <v>36</v>
      </c>
      <c r="C44" s="629" t="s">
        <v>262</v>
      </c>
      <c r="D44" s="657"/>
      <c r="E44" s="138">
        <v>0</v>
      </c>
      <c r="F44" s="408">
        <f>'Question by Question Analysis'!F44</f>
        <v>0</v>
      </c>
      <c r="G44" s="98">
        <f t="shared" si="9"/>
        <v>0</v>
      </c>
      <c r="H44" s="473">
        <v>0</v>
      </c>
      <c r="I44" s="383">
        <f>'Question by Question Analysis'!H44</f>
        <v>0</v>
      </c>
      <c r="J44" s="98">
        <f t="shared" si="10"/>
        <v>0</v>
      </c>
      <c r="K44" s="140">
        <v>1</v>
      </c>
      <c r="L44" s="408">
        <f>'Question by Question Analysis'!J44</f>
        <v>1</v>
      </c>
      <c r="M44" s="98">
        <f t="shared" si="11"/>
        <v>0</v>
      </c>
      <c r="N44" s="140">
        <v>0.79</v>
      </c>
      <c r="O44" s="384">
        <f>'Question by Question Analysis'!L44</f>
        <v>0.85483870967741937</v>
      </c>
      <c r="P44" s="98">
        <f t="shared" si="12"/>
        <v>6.4838709677419337E-2</v>
      </c>
    </row>
    <row r="45" spans="2:16" ht="31.5" customHeight="1" thickBot="1" x14ac:dyDescent="0.35">
      <c r="B45" s="419">
        <v>37</v>
      </c>
      <c r="C45" s="631" t="s">
        <v>263</v>
      </c>
      <c r="D45" s="658"/>
      <c r="E45" s="141">
        <v>0.2857142857142857</v>
      </c>
      <c r="F45" s="411">
        <f>'Question by Question Analysis'!F45</f>
        <v>0.61111111111111116</v>
      </c>
      <c r="G45" s="101">
        <f t="shared" si="9"/>
        <v>0.32539682539682546</v>
      </c>
      <c r="H45" s="474" t="s">
        <v>62</v>
      </c>
      <c r="I45" s="127" t="str">
        <f>'Question by Question Analysis'!H45</f>
        <v>N/A</v>
      </c>
      <c r="J45" s="101">
        <f>'Question by Question Analysis'!I45</f>
        <v>7</v>
      </c>
      <c r="K45" s="143">
        <v>0.7142857142857143</v>
      </c>
      <c r="L45" s="411">
        <f>'Question by Question Analysis'!J45</f>
        <v>0.3888888888888889</v>
      </c>
      <c r="M45" s="101">
        <f t="shared" si="11"/>
        <v>-0.32539682539682541</v>
      </c>
      <c r="N45" s="143">
        <v>0.79</v>
      </c>
      <c r="O45" s="129">
        <f>'Question by Question Analysis'!L45</f>
        <v>0.85483870967741937</v>
      </c>
      <c r="P45" s="101">
        <f t="shared" si="12"/>
        <v>6.4838709677419337E-2</v>
      </c>
    </row>
  </sheetData>
  <mergeCells count="42">
    <mergeCell ref="C40:D40"/>
    <mergeCell ref="C22:C25"/>
    <mergeCell ref="C26:C29"/>
    <mergeCell ref="C31:D31"/>
    <mergeCell ref="C32:D32"/>
    <mergeCell ref="C33:D33"/>
    <mergeCell ref="C34:D34"/>
    <mergeCell ref="C35:D35"/>
    <mergeCell ref="C37:D37"/>
    <mergeCell ref="C38:D38"/>
    <mergeCell ref="C39:D39"/>
    <mergeCell ref="B30:P30"/>
    <mergeCell ref="B36:P36"/>
    <mergeCell ref="C21:D21"/>
    <mergeCell ref="C10:D10"/>
    <mergeCell ref="C11:D11"/>
    <mergeCell ref="C12:D12"/>
    <mergeCell ref="C13:D13"/>
    <mergeCell ref="C14:D14"/>
    <mergeCell ref="C15:D15"/>
    <mergeCell ref="B20:P20"/>
    <mergeCell ref="C16:D16"/>
    <mergeCell ref="C17:D17"/>
    <mergeCell ref="C18:D18"/>
    <mergeCell ref="C19:D19"/>
    <mergeCell ref="H2:J2"/>
    <mergeCell ref="K2:M2"/>
    <mergeCell ref="N2:P2"/>
    <mergeCell ref="B3:P3"/>
    <mergeCell ref="C9:D9"/>
    <mergeCell ref="C2:D2"/>
    <mergeCell ref="B4:D4"/>
    <mergeCell ref="C5:D5"/>
    <mergeCell ref="C6:D6"/>
    <mergeCell ref="C7:D7"/>
    <mergeCell ref="C8:D8"/>
    <mergeCell ref="E2:G2"/>
    <mergeCell ref="B41:P41"/>
    <mergeCell ref="C42:D42"/>
    <mergeCell ref="C43:D43"/>
    <mergeCell ref="C44:D44"/>
    <mergeCell ref="C45:D45"/>
  </mergeCells>
  <conditionalFormatting sqref="G5:G13 G15:G19">
    <cfRule type="iconSet" priority="325">
      <iconSet iconSet="3Arrows">
        <cfvo type="percent" val="0"/>
        <cfvo type="num" val="0"/>
        <cfvo type="num" val="0" gte="0"/>
      </iconSet>
    </cfRule>
    <cfRule type="expression" priority="326">
      <formula>IF(ISERROR($E$5-#REF!),0,($E$5-#REF!))</formula>
    </cfRule>
  </conditionalFormatting>
  <conditionalFormatting sqref="G14">
    <cfRule type="expression" priority="40">
      <formula>IF(ISERROR($E$5-#REF!),0,($E$5-#REF!))</formula>
    </cfRule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G21:G29">
    <cfRule type="iconSet" priority="31">
      <iconSet iconSet="3Arrows">
        <cfvo type="percent" val="0"/>
        <cfvo type="num" val="0"/>
        <cfvo type="num" val="0" gte="0"/>
      </iconSet>
    </cfRule>
    <cfRule type="expression" priority="32">
      <formula>IF(ISERROR($E$5-#REF!),0,($E$5-#REF!))</formula>
    </cfRule>
  </conditionalFormatting>
  <conditionalFormatting sqref="G31:G34">
    <cfRule type="expression" priority="330">
      <formula>IF(ISERROR($E$5-#REF!),0,($E$5-#REF!))</formula>
    </cfRule>
    <cfRule type="iconSet" priority="329">
      <iconSet iconSet="3Arrows">
        <cfvo type="percent" val="0"/>
        <cfvo type="num" val="0"/>
        <cfvo type="num" val="0" gte="0"/>
      </iconSet>
    </cfRule>
  </conditionalFormatting>
  <conditionalFormatting sqref="G35">
    <cfRule type="iconSet" priority="19">
      <iconSet iconSet="3Arrows">
        <cfvo type="percent" val="0"/>
        <cfvo type="num" val="0"/>
        <cfvo type="num" val="0" gte="0"/>
      </iconSet>
    </cfRule>
    <cfRule type="expression" priority="20">
      <formula>IF(ISERROR($E$5-#REF!),0,($E$5-#REF!))</formula>
    </cfRule>
  </conditionalFormatting>
  <conditionalFormatting sqref="G37:G40">
    <cfRule type="iconSet" priority="11">
      <iconSet iconSet="3Arrows">
        <cfvo type="percent" val="0"/>
        <cfvo type="num" val="0"/>
        <cfvo type="num" val="0" gte="0"/>
      </iconSet>
    </cfRule>
    <cfRule type="expression" priority="12">
      <formula>IF(ISERROR($E$5-#REF!),0,($E$5-#REF!))</formula>
    </cfRule>
  </conditionalFormatting>
  <conditionalFormatting sqref="G42:G45">
    <cfRule type="expression" priority="8">
      <formula>IF(ISERROR($E$5-#REF!),0,($E$5-#REF!))</formula>
    </cfRule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5:J19">
    <cfRule type="expression" priority="42">
      <formula>IF(ISERROR($E$5-#REF!),0,($E$5-#REF!))</formula>
    </cfRule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22:J29">
    <cfRule type="iconSet" priority="29">
      <iconSet iconSet="3Arrows">
        <cfvo type="percent" val="0"/>
        <cfvo type="num" val="0"/>
        <cfvo type="num" val="0" gte="0"/>
      </iconSet>
    </cfRule>
    <cfRule type="expression" priority="30">
      <formula>IF(ISERROR($E$5-#REF!),0,($E$5-#REF!))</formula>
    </cfRule>
  </conditionalFormatting>
  <conditionalFormatting sqref="J31:J34">
    <cfRule type="iconSet" priority="336">
      <iconSet iconSet="3Arrows">
        <cfvo type="percent" val="0"/>
        <cfvo type="num" val="0"/>
        <cfvo type="num" val="0" gte="0"/>
      </iconSet>
    </cfRule>
    <cfRule type="expression" priority="337">
      <formula>IF(ISERROR($E$5-#REF!),0,($E$5-#REF!))</formula>
    </cfRule>
  </conditionalFormatting>
  <conditionalFormatting sqref="J35">
    <cfRule type="iconSet" priority="17">
      <iconSet iconSet="3Arrows">
        <cfvo type="percent" val="0"/>
        <cfvo type="num" val="0"/>
        <cfvo type="num" val="0" gte="0"/>
      </iconSet>
    </cfRule>
    <cfRule type="expression" priority="18">
      <formula>IF(ISERROR($E$5-#REF!),0,($E$5-#REF!))</formula>
    </cfRule>
  </conditionalFormatting>
  <conditionalFormatting sqref="J42 J44">
    <cfRule type="iconSet" priority="3">
      <iconSet iconSet="3Arrows">
        <cfvo type="percent" val="0"/>
        <cfvo type="num" val="0"/>
        <cfvo type="num" val="0" gte="0"/>
      </iconSet>
    </cfRule>
    <cfRule type="expression" priority="4">
      <formula>IF(ISERROR($E$5-#REF!),0,($E$5-#REF!))</formula>
    </cfRule>
  </conditionalFormatting>
  <conditionalFormatting sqref="M5:M11 M13 M15:M19">
    <cfRule type="expression" priority="38">
      <formula>IF(ISERROR($E$5-#REF!),0,($E$5-#REF!))</formula>
    </cfRule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M12">
    <cfRule type="expression" priority="36">
      <formula>IF(ISERROR($E$5-#REF!),0,($E$5-#REF!))</formula>
    </cfRule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M14">
    <cfRule type="iconSet" priority="33">
      <iconSet iconSet="3Arrows">
        <cfvo type="percent" val="0"/>
        <cfvo type="num" val="0"/>
        <cfvo type="num" val="0" gte="0"/>
      </iconSet>
    </cfRule>
    <cfRule type="expression" priority="34">
      <formula>IF(ISERROR($E$5-#REF!),0,($E$5-#REF!))</formula>
    </cfRule>
  </conditionalFormatting>
  <conditionalFormatting sqref="M21:M29">
    <cfRule type="iconSet" priority="27">
      <iconSet iconSet="3Arrows">
        <cfvo type="percent" val="0"/>
        <cfvo type="num" val="0"/>
        <cfvo type="num" val="0" gte="0"/>
      </iconSet>
    </cfRule>
    <cfRule type="expression" priority="28">
      <formula>IF(ISERROR($E$5-#REF!),0,($E$5-#REF!))</formula>
    </cfRule>
  </conditionalFormatting>
  <conditionalFormatting sqref="M31:M34">
    <cfRule type="expression" priority="342">
      <formula>IF(ISERROR($E$5-#REF!),0,($E$5-#REF!))</formula>
    </cfRule>
    <cfRule type="iconSet" priority="341">
      <iconSet iconSet="3Arrows">
        <cfvo type="percent" val="0"/>
        <cfvo type="num" val="0"/>
        <cfvo type="num" val="0" gte="0"/>
      </iconSet>
    </cfRule>
  </conditionalFormatting>
  <conditionalFormatting sqref="M35">
    <cfRule type="expression" priority="16">
      <formula>IF(ISERROR($E$5-#REF!),0,($E$5-#REF!))</formula>
    </cfRule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M37:M40">
    <cfRule type="expression" priority="10">
      <formula>IF(ISERROR($E$5-#REF!),0,($E$5-#REF!))</formula>
    </cfRule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M42:M45">
    <cfRule type="expression" priority="6">
      <formula>IF(ISERROR($E$5-#REF!),0,($E$5-#REF!))</formula>
    </cfRule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P5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P5:P19">
    <cfRule type="expression" priority="335">
      <formula>IF(ISERROR($E$5-#REF!),0,($E$5-#REF!))</formula>
    </cfRule>
  </conditionalFormatting>
  <conditionalFormatting sqref="P6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P7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P9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P12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P15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P17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P21:P29">
    <cfRule type="expression" priority="26">
      <formula>IF(ISERROR($E$5-#REF!),0,($E$5-#REF!))</formula>
    </cfRule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P35">
    <cfRule type="expression" priority="14">
      <formula>IF(ISERROR($E$5-#REF!),0,($E$5-#REF!))</formula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P42:P45">
    <cfRule type="iconSet" priority="1">
      <iconSet iconSet="3Arrows">
        <cfvo type="percent" val="0"/>
        <cfvo type="num" val="0"/>
        <cfvo type="num" val="0" gte="0"/>
      </iconSet>
    </cfRule>
    <cfRule type="expression" priority="2">
      <formula>IF(ISERROR($E$5-#REF!),0,($E$5-#REF!))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81292-7FE7-4B23-96BA-D84803AA5ABC}">
  <dimension ref="B2:AA130"/>
  <sheetViews>
    <sheetView zoomScale="90" zoomScaleNormal="90" workbookViewId="0">
      <selection activeCell="J35" sqref="J35"/>
    </sheetView>
  </sheetViews>
  <sheetFormatPr defaultRowHeight="14.4" x14ac:dyDescent="0.3"/>
  <cols>
    <col min="1" max="1" width="3.6640625" customWidth="1"/>
    <col min="2" max="2" width="7.109375" customWidth="1"/>
    <col min="3" max="3" width="7.33203125" customWidth="1"/>
    <col min="4" max="4" width="10.109375" style="517" customWidth="1"/>
    <col min="5" max="5" width="41" customWidth="1"/>
    <col min="6" max="6" width="8.44140625" style="518" customWidth="1"/>
    <col min="7" max="7" width="7.109375" style="107" customWidth="1"/>
    <col min="8" max="8" width="10.6640625" style="520" customWidth="1"/>
    <col min="9" max="9" width="7.88671875" style="107" customWidth="1"/>
    <col min="10" max="10" width="8.109375" style="107" customWidth="1"/>
    <col min="11" max="11" width="11" style="107" customWidth="1"/>
    <col min="12" max="12" width="8.6640625" style="107" customWidth="1"/>
    <col min="13" max="13" width="7.6640625" style="107" customWidth="1"/>
    <col min="14" max="14" width="10.6640625" style="520" customWidth="1"/>
    <col min="15" max="15" width="8" style="520" customWidth="1"/>
    <col min="16" max="16" width="8.109375" style="520" customWidth="1"/>
    <col min="17" max="17" width="10.6640625" style="517" customWidth="1"/>
    <col min="18" max="18" width="7.33203125" customWidth="1"/>
    <col min="19" max="19" width="7.33203125" style="120" customWidth="1"/>
    <col min="20" max="20" width="10.6640625" style="517" customWidth="1"/>
    <col min="21" max="21" width="7.6640625" style="107" customWidth="1"/>
    <col min="22" max="22" width="7.44140625" style="107" customWidth="1"/>
    <col min="23" max="23" width="11.5546875" style="517" customWidth="1"/>
    <col min="25" max="25" width="11.88671875" customWidth="1"/>
    <col min="26" max="26" width="14" customWidth="1"/>
    <col min="27" max="27" width="25.88671875" customWidth="1"/>
  </cols>
  <sheetData>
    <row r="2" spans="2:27" ht="15" customHeight="1" x14ac:dyDescent="0.3">
      <c r="B2" s="527" t="s">
        <v>597</v>
      </c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</row>
    <row r="3" spans="2:27" ht="15.75" customHeight="1" x14ac:dyDescent="0.3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</row>
    <row r="4" spans="2:27" ht="63" customHeight="1" x14ac:dyDescent="0.3">
      <c r="B4" s="525" t="s">
        <v>346</v>
      </c>
      <c r="C4" s="525"/>
      <c r="D4" s="525"/>
      <c r="E4" s="478" t="s">
        <v>347</v>
      </c>
      <c r="F4" s="528" t="s">
        <v>598</v>
      </c>
      <c r="G4" s="528"/>
      <c r="H4" s="528"/>
      <c r="I4" s="528" t="s">
        <v>60</v>
      </c>
      <c r="J4" s="528"/>
      <c r="K4" s="528"/>
      <c r="L4" s="528" t="s">
        <v>68</v>
      </c>
      <c r="M4" s="528"/>
      <c r="N4" s="528"/>
      <c r="O4" s="529" t="s">
        <v>431</v>
      </c>
      <c r="P4" s="529"/>
      <c r="Q4" s="529"/>
      <c r="R4" s="530" t="s">
        <v>392</v>
      </c>
      <c r="S4" s="530"/>
      <c r="T4" s="530"/>
      <c r="U4" s="528" t="s">
        <v>440</v>
      </c>
      <c r="V4" s="528"/>
      <c r="W4" s="528"/>
    </row>
    <row r="5" spans="2:27" s="499" customFormat="1" ht="15.6" x14ac:dyDescent="0.3">
      <c r="B5" s="480">
        <v>2022</v>
      </c>
      <c r="C5" s="480">
        <v>2023</v>
      </c>
      <c r="D5" s="496" t="s">
        <v>599</v>
      </c>
      <c r="E5" s="479"/>
      <c r="F5" s="497">
        <v>2022</v>
      </c>
      <c r="G5" s="497">
        <v>2023</v>
      </c>
      <c r="H5" s="498" t="s">
        <v>599</v>
      </c>
      <c r="I5" s="478">
        <v>2022</v>
      </c>
      <c r="J5" s="478">
        <v>2023</v>
      </c>
      <c r="K5" s="498" t="s">
        <v>599</v>
      </c>
      <c r="L5" s="478">
        <v>2022</v>
      </c>
      <c r="M5" s="478">
        <v>2023</v>
      </c>
      <c r="N5" s="498" t="s">
        <v>599</v>
      </c>
      <c r="O5" s="478">
        <v>2022</v>
      </c>
      <c r="P5" s="478">
        <v>2023</v>
      </c>
      <c r="Q5" s="498" t="s">
        <v>599</v>
      </c>
      <c r="R5" s="478">
        <v>2022</v>
      </c>
      <c r="S5" s="478">
        <v>2023</v>
      </c>
      <c r="T5" s="498" t="s">
        <v>599</v>
      </c>
      <c r="U5" s="478">
        <v>2022</v>
      </c>
      <c r="V5" s="478">
        <v>2023</v>
      </c>
      <c r="W5" s="496" t="s">
        <v>599</v>
      </c>
    </row>
    <row r="6" spans="2:27" ht="15.6" x14ac:dyDescent="0.3">
      <c r="B6" s="110">
        <v>8</v>
      </c>
      <c r="C6" s="110">
        <v>30</v>
      </c>
      <c r="D6" s="482">
        <v>-22</v>
      </c>
      <c r="E6" s="369" t="s">
        <v>324</v>
      </c>
      <c r="F6" s="500">
        <v>8</v>
      </c>
      <c r="G6" s="500">
        <v>7</v>
      </c>
      <c r="H6" s="501">
        <f t="shared" ref="H6:H37" si="0">IF(ISERROR(G6-F6),0,(G6-F6))</f>
        <v>-1</v>
      </c>
      <c r="I6" s="334">
        <v>10</v>
      </c>
      <c r="J6" s="334">
        <v>10</v>
      </c>
      <c r="K6" s="501">
        <f>IF(ISERROR(J6-I6),0,(J6-I6))</f>
        <v>0</v>
      </c>
      <c r="L6" s="334">
        <v>10</v>
      </c>
      <c r="M6" s="334">
        <v>9</v>
      </c>
      <c r="N6" s="501">
        <f t="shared" ref="N6:N37" si="1">IF(ISERROR(M6-L6),0,(M6-L6))</f>
        <v>-1</v>
      </c>
      <c r="O6" s="334">
        <v>10</v>
      </c>
      <c r="P6" s="334">
        <v>10</v>
      </c>
      <c r="Q6" s="502">
        <f t="shared" ref="Q6:Q37" si="2">IF(ISERROR(P6-O6),0,(P6-O6))</f>
        <v>0</v>
      </c>
      <c r="R6" s="384">
        <v>0.90625</v>
      </c>
      <c r="S6" s="384">
        <v>0.84375</v>
      </c>
      <c r="T6" s="502">
        <f t="shared" ref="T6:T37" si="3">IF(ISERROR(S6-R6),0,(S6-R6))</f>
        <v>-6.25E-2</v>
      </c>
      <c r="U6" s="450">
        <v>9.0625</v>
      </c>
      <c r="V6" s="450">
        <v>8.4375</v>
      </c>
      <c r="W6" s="502">
        <f t="shared" ref="W6:W37" si="4">IF(ISERROR(V6-U6),0,(V6-U6))</f>
        <v>-0.625</v>
      </c>
      <c r="Y6" s="503">
        <v>10</v>
      </c>
      <c r="Z6" s="526" t="s">
        <v>600</v>
      </c>
      <c r="AA6" s="526"/>
    </row>
    <row r="7" spans="2:27" ht="15.6" x14ac:dyDescent="0.3">
      <c r="B7" s="110">
        <v>39</v>
      </c>
      <c r="C7" s="110">
        <v>48</v>
      </c>
      <c r="D7" s="482">
        <v>-9</v>
      </c>
      <c r="E7" s="371" t="s">
        <v>299</v>
      </c>
      <c r="F7" s="500">
        <v>2.3333333333333335</v>
      </c>
      <c r="G7" s="500">
        <v>2.3333333333333335</v>
      </c>
      <c r="H7" s="501">
        <f t="shared" si="0"/>
        <v>0</v>
      </c>
      <c r="I7" s="334">
        <v>10</v>
      </c>
      <c r="J7" s="334">
        <v>10</v>
      </c>
      <c r="K7" s="501">
        <f>IF(ISERROR(J7-I7),0,(J7-I7))</f>
        <v>0</v>
      </c>
      <c r="L7" s="334">
        <v>9</v>
      </c>
      <c r="M7" s="334">
        <v>10</v>
      </c>
      <c r="N7" s="501">
        <f t="shared" si="1"/>
        <v>1</v>
      </c>
      <c r="O7" s="334">
        <v>7.5</v>
      </c>
      <c r="P7" s="334">
        <v>7.5</v>
      </c>
      <c r="Q7" s="502">
        <f t="shared" si="2"/>
        <v>0</v>
      </c>
      <c r="R7" s="384">
        <v>0.59375</v>
      </c>
      <c r="S7" s="384">
        <v>0.609375</v>
      </c>
      <c r="T7" s="502">
        <f t="shared" si="3"/>
        <v>1.5625E-2</v>
      </c>
      <c r="U7" s="450">
        <v>5.9375</v>
      </c>
      <c r="V7" s="450">
        <v>6.09375</v>
      </c>
      <c r="W7" s="502">
        <f t="shared" si="4"/>
        <v>0.15625</v>
      </c>
      <c r="Y7" s="485">
        <f>IF(ISERROR(#REF!-X6),0,(#REF!-X6))</f>
        <v>0</v>
      </c>
      <c r="Z7" s="526" t="s">
        <v>601</v>
      </c>
      <c r="AA7" s="526"/>
    </row>
    <row r="8" spans="2:27" ht="15.6" x14ac:dyDescent="0.3">
      <c r="B8" s="110">
        <v>33</v>
      </c>
      <c r="C8" s="110">
        <v>33</v>
      </c>
      <c r="D8" s="482">
        <v>0</v>
      </c>
      <c r="E8" s="369" t="s">
        <v>337</v>
      </c>
      <c r="F8" s="500">
        <v>4</v>
      </c>
      <c r="G8" s="500">
        <v>5.6666666666666661</v>
      </c>
      <c r="H8" s="501">
        <f t="shared" si="0"/>
        <v>1.6666666666666661</v>
      </c>
      <c r="I8" s="334">
        <v>8.75</v>
      </c>
      <c r="J8" s="334">
        <v>10</v>
      </c>
      <c r="K8" s="501">
        <f>IF(ISERROR(J8-I8),0,(J8-I8))</f>
        <v>1.25</v>
      </c>
      <c r="L8" s="334">
        <v>10</v>
      </c>
      <c r="M8" s="334">
        <v>10</v>
      </c>
      <c r="N8" s="501">
        <f t="shared" si="1"/>
        <v>0</v>
      </c>
      <c r="O8" s="334">
        <v>5</v>
      </c>
      <c r="P8" s="334">
        <v>10</v>
      </c>
      <c r="Q8" s="502">
        <f t="shared" si="2"/>
        <v>5</v>
      </c>
      <c r="R8" s="384">
        <v>0.625</v>
      </c>
      <c r="S8" s="384">
        <v>0.796875</v>
      </c>
      <c r="T8" s="502">
        <f t="shared" si="3"/>
        <v>0.171875</v>
      </c>
      <c r="U8" s="450">
        <v>6.25</v>
      </c>
      <c r="V8" s="450">
        <v>7.9687499999999991</v>
      </c>
      <c r="W8" s="502">
        <f t="shared" si="4"/>
        <v>1.7187499999999991</v>
      </c>
      <c r="Y8" s="503">
        <v>9</v>
      </c>
      <c r="Z8" s="526" t="s">
        <v>602</v>
      </c>
      <c r="AA8" s="526"/>
    </row>
    <row r="9" spans="2:27" ht="15.6" x14ac:dyDescent="0.3">
      <c r="B9" s="110">
        <v>11</v>
      </c>
      <c r="C9" s="110">
        <v>19</v>
      </c>
      <c r="D9" s="482">
        <v>-8</v>
      </c>
      <c r="E9" s="369" t="s">
        <v>340</v>
      </c>
      <c r="F9" s="500">
        <v>6.6666666666666661</v>
      </c>
      <c r="G9" s="500">
        <v>8</v>
      </c>
      <c r="H9" s="501">
        <f t="shared" si="0"/>
        <v>1.3333333333333339</v>
      </c>
      <c r="I9" s="334">
        <v>10</v>
      </c>
      <c r="J9" s="334">
        <v>10</v>
      </c>
      <c r="K9" s="501">
        <f>IF(ISERROR(J9-I9),0,(J9-I9))</f>
        <v>0</v>
      </c>
      <c r="L9" s="334">
        <v>10</v>
      </c>
      <c r="M9" s="334">
        <v>10</v>
      </c>
      <c r="N9" s="501">
        <f t="shared" si="1"/>
        <v>0</v>
      </c>
      <c r="O9" s="334">
        <v>10</v>
      </c>
      <c r="P9" s="334">
        <v>10</v>
      </c>
      <c r="Q9" s="502">
        <f t="shared" si="2"/>
        <v>0</v>
      </c>
      <c r="R9" s="384">
        <v>0.84375</v>
      </c>
      <c r="S9" s="384">
        <v>0.90625</v>
      </c>
      <c r="T9" s="502">
        <f t="shared" si="3"/>
        <v>6.25E-2</v>
      </c>
      <c r="U9" s="450">
        <v>8.4375</v>
      </c>
      <c r="V9" s="450">
        <v>9.0625</v>
      </c>
      <c r="W9" s="502">
        <f t="shared" si="4"/>
        <v>0.625</v>
      </c>
      <c r="Y9" s="402"/>
      <c r="Z9" s="402"/>
      <c r="AA9" s="402"/>
    </row>
    <row r="10" spans="2:27" ht="15.6" x14ac:dyDescent="0.3">
      <c r="B10" s="110">
        <v>23</v>
      </c>
      <c r="C10" s="110">
        <v>16</v>
      </c>
      <c r="D10" s="482">
        <v>7</v>
      </c>
      <c r="E10" s="369" t="s">
        <v>343</v>
      </c>
      <c r="F10" s="500">
        <v>5.6666666666666661</v>
      </c>
      <c r="G10" s="500">
        <v>9.3333333333333339</v>
      </c>
      <c r="H10" s="501">
        <f t="shared" si="0"/>
        <v>3.6666666666666679</v>
      </c>
      <c r="I10" s="334">
        <v>10</v>
      </c>
      <c r="J10" s="334">
        <v>10</v>
      </c>
      <c r="K10" s="501">
        <f>IF(ISERROR(J10-I10),0,(J10-I10))</f>
        <v>0</v>
      </c>
      <c r="L10" s="334">
        <v>10</v>
      </c>
      <c r="M10" s="334">
        <v>10</v>
      </c>
      <c r="N10" s="501">
        <f t="shared" si="1"/>
        <v>0</v>
      </c>
      <c r="O10" s="334">
        <v>10</v>
      </c>
      <c r="P10" s="334">
        <v>7.5</v>
      </c>
      <c r="Q10" s="502">
        <f t="shared" si="2"/>
        <v>-2.5</v>
      </c>
      <c r="R10" s="384">
        <v>0.7678571428571429</v>
      </c>
      <c r="S10" s="384">
        <v>0.9285714285714286</v>
      </c>
      <c r="T10" s="502">
        <f t="shared" si="3"/>
        <v>0.1607142857142857</v>
      </c>
      <c r="U10" s="450">
        <v>7.6785714285714288</v>
      </c>
      <c r="V10" s="450">
        <v>9.2857142857142865</v>
      </c>
      <c r="W10" s="502">
        <f t="shared" si="4"/>
        <v>1.6071428571428577</v>
      </c>
      <c r="Y10" s="504"/>
      <c r="Z10" s="334">
        <v>10</v>
      </c>
      <c r="AA10" s="114" t="s">
        <v>356</v>
      </c>
    </row>
    <row r="11" spans="2:27" ht="15.6" x14ac:dyDescent="0.3">
      <c r="B11" s="110">
        <v>29</v>
      </c>
      <c r="C11" s="110">
        <v>20</v>
      </c>
      <c r="D11" s="482">
        <v>9</v>
      </c>
      <c r="E11" s="369" t="s">
        <v>344</v>
      </c>
      <c r="F11" s="500">
        <v>5.333333333333333</v>
      </c>
      <c r="G11" s="500">
        <v>8.3333333333333339</v>
      </c>
      <c r="H11" s="501">
        <f t="shared" si="0"/>
        <v>3.0000000000000009</v>
      </c>
      <c r="I11" s="334" t="s">
        <v>62</v>
      </c>
      <c r="J11" s="334" t="s">
        <v>62</v>
      </c>
      <c r="K11" s="334" t="s">
        <v>62</v>
      </c>
      <c r="L11" s="334">
        <v>10</v>
      </c>
      <c r="M11" s="334">
        <v>10</v>
      </c>
      <c r="N11" s="501">
        <f t="shared" si="1"/>
        <v>0</v>
      </c>
      <c r="O11" s="334">
        <v>7.5</v>
      </c>
      <c r="P11" s="334">
        <v>10</v>
      </c>
      <c r="Q11" s="502">
        <f t="shared" si="2"/>
        <v>2.5</v>
      </c>
      <c r="R11" s="384">
        <v>0.66666666666666663</v>
      </c>
      <c r="S11" s="384">
        <v>0.89583333333333337</v>
      </c>
      <c r="T11" s="502">
        <f t="shared" si="3"/>
        <v>0.22916666666666674</v>
      </c>
      <c r="U11" s="450">
        <v>6.666666666666667</v>
      </c>
      <c r="V11" s="450">
        <v>8.9583333333333339</v>
      </c>
      <c r="W11" s="502">
        <f t="shared" si="4"/>
        <v>2.291666666666667</v>
      </c>
      <c r="Y11" s="505"/>
      <c r="Z11" s="114" t="s">
        <v>359</v>
      </c>
      <c r="AA11" s="114" t="s">
        <v>360</v>
      </c>
    </row>
    <row r="12" spans="2:27" ht="15.6" x14ac:dyDescent="0.3">
      <c r="B12" s="110">
        <v>79</v>
      </c>
      <c r="C12" s="110">
        <v>101</v>
      </c>
      <c r="D12" s="482">
        <v>-22</v>
      </c>
      <c r="E12" s="427" t="s">
        <v>46</v>
      </c>
      <c r="F12" s="500">
        <v>0.66666666666666663</v>
      </c>
      <c r="G12" s="500">
        <v>0.66666666666666663</v>
      </c>
      <c r="H12" s="501">
        <f t="shared" si="0"/>
        <v>0</v>
      </c>
      <c r="I12" s="334">
        <v>7.5</v>
      </c>
      <c r="J12" s="334">
        <v>7.5</v>
      </c>
      <c r="K12" s="501">
        <f t="shared" ref="K12:K28" si="5">IF(ISERROR(J12-I12),0,(J12-I12))</f>
        <v>0</v>
      </c>
      <c r="L12" s="334">
        <v>10</v>
      </c>
      <c r="M12" s="334">
        <v>10</v>
      </c>
      <c r="N12" s="501">
        <f t="shared" si="1"/>
        <v>0</v>
      </c>
      <c r="O12" s="334">
        <v>0</v>
      </c>
      <c r="P12" s="334">
        <v>0</v>
      </c>
      <c r="Q12" s="502">
        <f t="shared" si="2"/>
        <v>0</v>
      </c>
      <c r="R12" s="384">
        <v>0.35483870967741937</v>
      </c>
      <c r="S12" s="384">
        <v>0.35483870967741937</v>
      </c>
      <c r="T12" s="502">
        <f t="shared" si="3"/>
        <v>0</v>
      </c>
      <c r="U12" s="450">
        <v>3.5483870967741935</v>
      </c>
      <c r="V12" s="450">
        <v>3.5483870967741935</v>
      </c>
      <c r="W12" s="502">
        <f t="shared" si="4"/>
        <v>0</v>
      </c>
      <c r="Y12" s="506"/>
      <c r="Z12" s="114" t="s">
        <v>362</v>
      </c>
      <c r="AA12" s="114" t="s">
        <v>363</v>
      </c>
    </row>
    <row r="13" spans="2:27" ht="15.6" x14ac:dyDescent="0.3">
      <c r="B13" s="110">
        <v>84</v>
      </c>
      <c r="C13" s="110">
        <v>117</v>
      </c>
      <c r="D13" s="482">
        <v>-33</v>
      </c>
      <c r="E13" s="427" t="s">
        <v>265</v>
      </c>
      <c r="F13" s="500">
        <v>0</v>
      </c>
      <c r="G13" s="500">
        <v>0</v>
      </c>
      <c r="H13" s="501">
        <f t="shared" si="0"/>
        <v>0</v>
      </c>
      <c r="I13" s="334">
        <v>7.5</v>
      </c>
      <c r="J13" s="334">
        <v>7.5</v>
      </c>
      <c r="K13" s="501">
        <f t="shared" si="5"/>
        <v>0</v>
      </c>
      <c r="L13" s="334">
        <v>9</v>
      </c>
      <c r="M13" s="334">
        <v>9</v>
      </c>
      <c r="N13" s="501">
        <f t="shared" si="1"/>
        <v>0</v>
      </c>
      <c r="O13" s="334">
        <v>0</v>
      </c>
      <c r="P13" s="334">
        <v>0</v>
      </c>
      <c r="Q13" s="502">
        <f t="shared" si="2"/>
        <v>0</v>
      </c>
      <c r="R13" s="384">
        <v>0.328125</v>
      </c>
      <c r="S13" s="384">
        <v>0.26785714285714285</v>
      </c>
      <c r="T13" s="502">
        <f t="shared" si="3"/>
        <v>-6.0267857142857151E-2</v>
      </c>
      <c r="U13" s="450">
        <v>3.28125</v>
      </c>
      <c r="V13" s="450">
        <v>2.6785714285714284</v>
      </c>
      <c r="W13" s="502">
        <f t="shared" si="4"/>
        <v>-0.60267857142857162</v>
      </c>
      <c r="Y13" s="507"/>
      <c r="Z13" s="114" t="s">
        <v>365</v>
      </c>
      <c r="AA13" s="114" t="s">
        <v>366</v>
      </c>
    </row>
    <row r="14" spans="2:27" ht="15.6" x14ac:dyDescent="0.3">
      <c r="B14" s="110">
        <v>16</v>
      </c>
      <c r="C14" s="110">
        <v>12</v>
      </c>
      <c r="D14" s="482">
        <v>4</v>
      </c>
      <c r="E14" s="369" t="s">
        <v>575</v>
      </c>
      <c r="F14" s="500">
        <v>6.333333333333333</v>
      </c>
      <c r="G14" s="500">
        <v>9</v>
      </c>
      <c r="H14" s="501">
        <f t="shared" si="0"/>
        <v>2.666666666666667</v>
      </c>
      <c r="I14" s="334">
        <v>10</v>
      </c>
      <c r="J14" s="334">
        <v>10</v>
      </c>
      <c r="K14" s="501">
        <f t="shared" si="5"/>
        <v>0</v>
      </c>
      <c r="L14" s="334">
        <v>10</v>
      </c>
      <c r="M14" s="334">
        <v>10</v>
      </c>
      <c r="N14" s="501">
        <f t="shared" si="1"/>
        <v>0</v>
      </c>
      <c r="O14" s="334">
        <v>10</v>
      </c>
      <c r="P14" s="334">
        <v>10</v>
      </c>
      <c r="Q14" s="502">
        <f t="shared" si="2"/>
        <v>0</v>
      </c>
      <c r="R14" s="384">
        <v>0.8035714285714286</v>
      </c>
      <c r="S14" s="384">
        <v>0.9464285714285714</v>
      </c>
      <c r="T14" s="502">
        <f t="shared" si="3"/>
        <v>0.14285714285714279</v>
      </c>
      <c r="U14" s="450">
        <v>8.0357142857142865</v>
      </c>
      <c r="V14" s="450">
        <v>9.4642857142857135</v>
      </c>
      <c r="W14" s="502">
        <f t="shared" si="4"/>
        <v>1.428571428571427</v>
      </c>
      <c r="Y14" s="508"/>
      <c r="Z14" s="114" t="s">
        <v>367</v>
      </c>
      <c r="AA14" s="114" t="s">
        <v>368</v>
      </c>
    </row>
    <row r="15" spans="2:27" ht="15.6" x14ac:dyDescent="0.3">
      <c r="B15" s="110">
        <v>88</v>
      </c>
      <c r="C15" s="110">
        <v>111</v>
      </c>
      <c r="D15" s="482">
        <v>-23</v>
      </c>
      <c r="E15" s="369" t="s">
        <v>603</v>
      </c>
      <c r="F15" s="500">
        <v>1.3333333333333333</v>
      </c>
      <c r="G15" s="500">
        <v>1.3333333333333333</v>
      </c>
      <c r="H15" s="501">
        <f t="shared" si="0"/>
        <v>0</v>
      </c>
      <c r="I15" s="334">
        <v>5</v>
      </c>
      <c r="J15" s="334">
        <v>5</v>
      </c>
      <c r="K15" s="501">
        <f t="shared" si="5"/>
        <v>0</v>
      </c>
      <c r="L15" s="334">
        <v>10</v>
      </c>
      <c r="M15" s="334">
        <v>10</v>
      </c>
      <c r="N15" s="501">
        <f t="shared" si="1"/>
        <v>0</v>
      </c>
      <c r="O15" s="334">
        <v>0</v>
      </c>
      <c r="P15" s="334">
        <v>0</v>
      </c>
      <c r="Q15" s="502">
        <f t="shared" si="2"/>
        <v>0</v>
      </c>
      <c r="R15" s="384">
        <v>0.29629629629629628</v>
      </c>
      <c r="S15" s="384">
        <v>0.29629629629629628</v>
      </c>
      <c r="T15" s="502">
        <f t="shared" si="3"/>
        <v>0</v>
      </c>
      <c r="U15" s="450">
        <v>2.9629629629629628</v>
      </c>
      <c r="V15" s="450">
        <v>2.9629629629629628</v>
      </c>
      <c r="W15" s="502">
        <f t="shared" si="4"/>
        <v>0</v>
      </c>
      <c r="Y15" s="509"/>
      <c r="Z15" s="114" t="s">
        <v>369</v>
      </c>
      <c r="AA15" s="114" t="s">
        <v>370</v>
      </c>
    </row>
    <row r="16" spans="2:27" ht="15.6" x14ac:dyDescent="0.3">
      <c r="B16" s="110">
        <v>82</v>
      </c>
      <c r="C16" s="110">
        <v>105</v>
      </c>
      <c r="D16" s="482">
        <v>-23</v>
      </c>
      <c r="E16" s="369" t="s">
        <v>297</v>
      </c>
      <c r="F16" s="500">
        <v>1.3333333333333333</v>
      </c>
      <c r="G16" s="500">
        <v>1.3333333333333333</v>
      </c>
      <c r="H16" s="501">
        <f t="shared" si="0"/>
        <v>0</v>
      </c>
      <c r="I16" s="334">
        <v>7.5</v>
      </c>
      <c r="J16" s="334">
        <v>7.5</v>
      </c>
      <c r="K16" s="501">
        <f t="shared" si="5"/>
        <v>0</v>
      </c>
      <c r="L16" s="334">
        <v>9</v>
      </c>
      <c r="M16" s="334">
        <v>10</v>
      </c>
      <c r="N16" s="501">
        <f t="shared" si="1"/>
        <v>1</v>
      </c>
      <c r="O16" s="334">
        <v>0</v>
      </c>
      <c r="P16" s="334">
        <v>0</v>
      </c>
      <c r="Q16" s="502">
        <f t="shared" si="2"/>
        <v>0</v>
      </c>
      <c r="R16" s="384">
        <v>0.3392857142857143</v>
      </c>
      <c r="S16" s="384">
        <v>0.33333333333333331</v>
      </c>
      <c r="T16" s="502">
        <f t="shared" si="3"/>
        <v>-5.9523809523809867E-3</v>
      </c>
      <c r="U16" s="450">
        <v>3.3928571428571432</v>
      </c>
      <c r="V16" s="450">
        <v>3.3333333333333335</v>
      </c>
      <c r="W16" s="502">
        <f t="shared" si="4"/>
        <v>-5.9523809523809756E-2</v>
      </c>
    </row>
    <row r="17" spans="2:23" ht="15.6" x14ac:dyDescent="0.3">
      <c r="B17" s="110">
        <v>80</v>
      </c>
      <c r="C17" s="110">
        <v>37</v>
      </c>
      <c r="D17" s="482">
        <v>43</v>
      </c>
      <c r="E17" s="427" t="s">
        <v>266</v>
      </c>
      <c r="F17" s="500">
        <v>0.66666666666666663</v>
      </c>
      <c r="G17" s="500">
        <v>7</v>
      </c>
      <c r="H17" s="501">
        <f t="shared" si="0"/>
        <v>6.333333333333333</v>
      </c>
      <c r="I17" s="334">
        <v>3.75</v>
      </c>
      <c r="J17" s="334">
        <v>7.5</v>
      </c>
      <c r="K17" s="501">
        <f t="shared" si="5"/>
        <v>3.75</v>
      </c>
      <c r="L17" s="334">
        <v>10</v>
      </c>
      <c r="M17" s="334">
        <v>9</v>
      </c>
      <c r="N17" s="501">
        <f t="shared" si="1"/>
        <v>-1</v>
      </c>
      <c r="O17" s="334">
        <v>7.5</v>
      </c>
      <c r="P17" s="334">
        <v>7.5</v>
      </c>
      <c r="Q17" s="502">
        <f t="shared" si="2"/>
        <v>0</v>
      </c>
      <c r="R17" s="384">
        <v>0.35185185185185186</v>
      </c>
      <c r="S17" s="384">
        <v>0.75</v>
      </c>
      <c r="T17" s="502">
        <f t="shared" si="3"/>
        <v>0.39814814814814814</v>
      </c>
      <c r="U17" s="450">
        <v>3.5185185185185186</v>
      </c>
      <c r="V17" s="450">
        <v>7.5</v>
      </c>
      <c r="W17" s="502">
        <f t="shared" si="4"/>
        <v>3.9814814814814814</v>
      </c>
    </row>
    <row r="18" spans="2:23" ht="15.6" x14ac:dyDescent="0.3">
      <c r="B18" s="110">
        <v>65</v>
      </c>
      <c r="C18" s="110">
        <v>85</v>
      </c>
      <c r="D18" s="482">
        <v>-20</v>
      </c>
      <c r="E18" s="369" t="s">
        <v>390</v>
      </c>
      <c r="F18" s="500">
        <v>1.3333333333333333</v>
      </c>
      <c r="G18" s="500">
        <v>1.6666666666666665</v>
      </c>
      <c r="H18" s="501">
        <f t="shared" si="0"/>
        <v>0.33333333333333326</v>
      </c>
      <c r="I18" s="334">
        <v>6.25</v>
      </c>
      <c r="J18" s="334">
        <v>6.25</v>
      </c>
      <c r="K18" s="501">
        <f t="shared" si="5"/>
        <v>0</v>
      </c>
      <c r="L18" s="334">
        <v>9</v>
      </c>
      <c r="M18" s="334">
        <v>10</v>
      </c>
      <c r="N18" s="501">
        <f t="shared" si="1"/>
        <v>1</v>
      </c>
      <c r="O18" s="334">
        <v>5</v>
      </c>
      <c r="P18" s="334">
        <v>5</v>
      </c>
      <c r="Q18" s="502">
        <f t="shared" si="2"/>
        <v>0</v>
      </c>
      <c r="R18" s="384">
        <v>0.421875</v>
      </c>
      <c r="S18" s="384">
        <v>0.43548387096774194</v>
      </c>
      <c r="T18" s="502">
        <f t="shared" si="3"/>
        <v>1.3608870967741937E-2</v>
      </c>
      <c r="U18" s="450">
        <v>4.21875</v>
      </c>
      <c r="V18" s="450">
        <v>4.354838709677419</v>
      </c>
      <c r="W18" s="502">
        <f t="shared" si="4"/>
        <v>0.13608870967741904</v>
      </c>
    </row>
    <row r="19" spans="2:23" ht="15.6" x14ac:dyDescent="0.3">
      <c r="B19" s="110">
        <v>71</v>
      </c>
      <c r="C19" s="110">
        <v>91</v>
      </c>
      <c r="D19" s="482">
        <v>-20</v>
      </c>
      <c r="E19" s="369" t="s">
        <v>391</v>
      </c>
      <c r="F19" s="500">
        <v>1</v>
      </c>
      <c r="G19" s="500">
        <v>1</v>
      </c>
      <c r="H19" s="501">
        <f t="shared" si="0"/>
        <v>0</v>
      </c>
      <c r="I19" s="334">
        <v>6.25</v>
      </c>
      <c r="J19" s="334">
        <v>6.875</v>
      </c>
      <c r="K19" s="501">
        <f t="shared" si="5"/>
        <v>0.625</v>
      </c>
      <c r="L19" s="334">
        <v>10</v>
      </c>
      <c r="M19" s="334">
        <v>10</v>
      </c>
      <c r="N19" s="501">
        <f t="shared" si="1"/>
        <v>0</v>
      </c>
      <c r="O19" s="334">
        <v>5</v>
      </c>
      <c r="P19" s="334">
        <v>5</v>
      </c>
      <c r="Q19" s="502">
        <f t="shared" si="2"/>
        <v>0</v>
      </c>
      <c r="R19" s="384">
        <v>0.40322580645161288</v>
      </c>
      <c r="S19" s="384">
        <v>0.41935483870967744</v>
      </c>
      <c r="T19" s="502">
        <f t="shared" si="3"/>
        <v>1.6129032258064557E-2</v>
      </c>
      <c r="U19" s="450">
        <v>4.032258064516129</v>
      </c>
      <c r="V19" s="450">
        <v>4.1935483870967749</v>
      </c>
      <c r="W19" s="502">
        <f t="shared" si="4"/>
        <v>0.16129032258064591</v>
      </c>
    </row>
    <row r="20" spans="2:23" ht="15.6" x14ac:dyDescent="0.3">
      <c r="B20" s="110">
        <v>52</v>
      </c>
      <c r="C20" s="110">
        <v>88</v>
      </c>
      <c r="D20" s="482">
        <v>-36</v>
      </c>
      <c r="E20" s="369" t="s">
        <v>316</v>
      </c>
      <c r="F20" s="500">
        <v>0.66666666666666663</v>
      </c>
      <c r="G20" s="500">
        <v>0.66666666666666663</v>
      </c>
      <c r="H20" s="501">
        <f t="shared" si="0"/>
        <v>0</v>
      </c>
      <c r="I20" s="334">
        <v>8.75</v>
      </c>
      <c r="J20" s="334">
        <v>7.5</v>
      </c>
      <c r="K20" s="501">
        <f t="shared" si="5"/>
        <v>-1.25</v>
      </c>
      <c r="L20" s="334">
        <v>10</v>
      </c>
      <c r="M20" s="334">
        <v>9</v>
      </c>
      <c r="N20" s="501">
        <f t="shared" si="1"/>
        <v>-1</v>
      </c>
      <c r="O20" s="334">
        <v>5</v>
      </c>
      <c r="P20" s="334">
        <v>5</v>
      </c>
      <c r="Q20" s="502">
        <f t="shared" si="2"/>
        <v>0</v>
      </c>
      <c r="R20" s="384">
        <v>0.46875</v>
      </c>
      <c r="S20" s="384">
        <v>0.421875</v>
      </c>
      <c r="T20" s="502">
        <f t="shared" si="3"/>
        <v>-4.6875E-2</v>
      </c>
      <c r="U20" s="450">
        <v>4.6875</v>
      </c>
      <c r="V20" s="450">
        <v>4.21875</v>
      </c>
      <c r="W20" s="502">
        <f t="shared" si="4"/>
        <v>-0.46875</v>
      </c>
    </row>
    <row r="21" spans="2:23" ht="15.6" x14ac:dyDescent="0.3">
      <c r="B21" s="110">
        <v>75</v>
      </c>
      <c r="C21" s="110">
        <v>98</v>
      </c>
      <c r="D21" s="482">
        <v>-23</v>
      </c>
      <c r="E21" s="369" t="s">
        <v>315</v>
      </c>
      <c r="F21" s="500">
        <v>0.66666666666666663</v>
      </c>
      <c r="G21" s="500">
        <v>0.66666666666666663</v>
      </c>
      <c r="H21" s="501">
        <f t="shared" si="0"/>
        <v>0</v>
      </c>
      <c r="I21" s="334">
        <v>5</v>
      </c>
      <c r="J21" s="334">
        <v>5</v>
      </c>
      <c r="K21" s="501">
        <f t="shared" si="5"/>
        <v>0</v>
      </c>
      <c r="L21" s="334">
        <v>9</v>
      </c>
      <c r="M21" s="334">
        <v>10</v>
      </c>
      <c r="N21" s="501">
        <f t="shared" si="1"/>
        <v>1</v>
      </c>
      <c r="O21" s="334">
        <v>5</v>
      </c>
      <c r="P21" s="334">
        <v>5</v>
      </c>
      <c r="Q21" s="502">
        <f t="shared" si="2"/>
        <v>0</v>
      </c>
      <c r="R21" s="384">
        <v>0.359375</v>
      </c>
      <c r="S21" s="384">
        <v>0.375</v>
      </c>
      <c r="T21" s="502">
        <f t="shared" si="3"/>
        <v>1.5625E-2</v>
      </c>
      <c r="U21" s="450">
        <v>3.5937499999999996</v>
      </c>
      <c r="V21" s="450">
        <v>3.75</v>
      </c>
      <c r="W21" s="502">
        <f t="shared" si="4"/>
        <v>0.15625000000000044</v>
      </c>
    </row>
    <row r="22" spans="2:23" ht="15.6" x14ac:dyDescent="0.3">
      <c r="B22" s="110">
        <v>24</v>
      </c>
      <c r="C22" s="110">
        <v>6</v>
      </c>
      <c r="D22" s="482">
        <v>18</v>
      </c>
      <c r="E22" s="369" t="s">
        <v>327</v>
      </c>
      <c r="F22" s="500">
        <v>7</v>
      </c>
      <c r="G22" s="500">
        <v>9.3333333333333339</v>
      </c>
      <c r="H22" s="501">
        <f t="shared" si="0"/>
        <v>2.3333333333333339</v>
      </c>
      <c r="I22" s="334">
        <v>7.5</v>
      </c>
      <c r="J22" s="334">
        <v>10</v>
      </c>
      <c r="K22" s="501">
        <f t="shared" si="5"/>
        <v>2.5</v>
      </c>
      <c r="L22" s="334">
        <v>10</v>
      </c>
      <c r="M22" s="334">
        <v>10</v>
      </c>
      <c r="N22" s="501">
        <f t="shared" si="1"/>
        <v>0</v>
      </c>
      <c r="O22" s="334">
        <v>7.5</v>
      </c>
      <c r="P22" s="334">
        <v>10</v>
      </c>
      <c r="Q22" s="502">
        <f t="shared" si="2"/>
        <v>2.5</v>
      </c>
      <c r="R22" s="384">
        <v>0.765625</v>
      </c>
      <c r="S22" s="384">
        <v>0.96875</v>
      </c>
      <c r="T22" s="502">
        <f t="shared" si="3"/>
        <v>0.203125</v>
      </c>
      <c r="U22" s="450">
        <v>7.6562500000000009</v>
      </c>
      <c r="V22" s="450">
        <v>9.6875</v>
      </c>
      <c r="W22" s="502">
        <f t="shared" si="4"/>
        <v>2.0312499999999991</v>
      </c>
    </row>
    <row r="23" spans="2:23" ht="15.6" x14ac:dyDescent="0.3">
      <c r="B23" s="110">
        <v>59</v>
      </c>
      <c r="C23" s="110">
        <v>88</v>
      </c>
      <c r="D23" s="482">
        <v>-29</v>
      </c>
      <c r="E23" s="369" t="s">
        <v>321</v>
      </c>
      <c r="F23" s="500">
        <v>0</v>
      </c>
      <c r="G23" s="500">
        <v>0.66666666666666663</v>
      </c>
      <c r="H23" s="501">
        <f t="shared" si="0"/>
        <v>0.66666666666666663</v>
      </c>
      <c r="I23" s="334">
        <v>8.75</v>
      </c>
      <c r="J23" s="334">
        <v>7.5</v>
      </c>
      <c r="K23" s="501">
        <f t="shared" si="5"/>
        <v>-1.25</v>
      </c>
      <c r="L23" s="334">
        <v>10</v>
      </c>
      <c r="M23" s="334">
        <v>9</v>
      </c>
      <c r="N23" s="501">
        <f t="shared" si="1"/>
        <v>-1</v>
      </c>
      <c r="O23" s="334">
        <v>5</v>
      </c>
      <c r="P23" s="334">
        <v>5</v>
      </c>
      <c r="Q23" s="502">
        <f t="shared" si="2"/>
        <v>0</v>
      </c>
      <c r="R23" s="384">
        <v>0.4375</v>
      </c>
      <c r="S23" s="384">
        <v>0.421875</v>
      </c>
      <c r="T23" s="502">
        <f t="shared" si="3"/>
        <v>-1.5625E-2</v>
      </c>
      <c r="U23" s="450">
        <v>4.375</v>
      </c>
      <c r="V23" s="450">
        <v>4.21875</v>
      </c>
      <c r="W23" s="502">
        <f t="shared" si="4"/>
        <v>-0.15625</v>
      </c>
    </row>
    <row r="24" spans="2:23" ht="15.6" x14ac:dyDescent="0.3">
      <c r="B24" s="110">
        <v>42</v>
      </c>
      <c r="C24" s="110">
        <v>43</v>
      </c>
      <c r="D24" s="482">
        <v>-1</v>
      </c>
      <c r="E24" s="369" t="s">
        <v>604</v>
      </c>
      <c r="F24" s="500">
        <v>2.3333333333333335</v>
      </c>
      <c r="G24" s="500">
        <v>3.6666666666666665</v>
      </c>
      <c r="H24" s="501">
        <f t="shared" si="0"/>
        <v>1.333333333333333</v>
      </c>
      <c r="I24" s="334">
        <v>10</v>
      </c>
      <c r="J24" s="334">
        <v>10</v>
      </c>
      <c r="K24" s="501">
        <f t="shared" si="5"/>
        <v>0</v>
      </c>
      <c r="L24" s="334">
        <v>10</v>
      </c>
      <c r="M24" s="334">
        <v>10</v>
      </c>
      <c r="N24" s="501">
        <f t="shared" si="1"/>
        <v>0</v>
      </c>
      <c r="O24" s="334">
        <v>5</v>
      </c>
      <c r="P24" s="334">
        <v>5</v>
      </c>
      <c r="Q24" s="502">
        <f t="shared" si="2"/>
        <v>0</v>
      </c>
      <c r="R24" s="384">
        <v>0.578125</v>
      </c>
      <c r="S24" s="384">
        <v>0.640625</v>
      </c>
      <c r="T24" s="502">
        <f t="shared" si="3"/>
        <v>6.25E-2</v>
      </c>
      <c r="U24" s="450">
        <v>5.78125</v>
      </c>
      <c r="V24" s="450">
        <v>6.4062499999999991</v>
      </c>
      <c r="W24" s="502">
        <f t="shared" si="4"/>
        <v>0.62499999999999911</v>
      </c>
    </row>
    <row r="25" spans="2:23" ht="15.6" x14ac:dyDescent="0.3">
      <c r="B25" s="110">
        <v>59</v>
      </c>
      <c r="C25" s="110">
        <v>41</v>
      </c>
      <c r="D25" s="482">
        <v>18</v>
      </c>
      <c r="E25" s="369" t="s">
        <v>382</v>
      </c>
      <c r="F25" s="500">
        <v>0</v>
      </c>
      <c r="G25" s="500">
        <v>3</v>
      </c>
      <c r="H25" s="501">
        <f t="shared" si="0"/>
        <v>3</v>
      </c>
      <c r="I25" s="334">
        <v>10</v>
      </c>
      <c r="J25" s="334">
        <v>10</v>
      </c>
      <c r="K25" s="501">
        <f t="shared" si="5"/>
        <v>0</v>
      </c>
      <c r="L25" s="334">
        <v>10</v>
      </c>
      <c r="M25" s="334">
        <v>10</v>
      </c>
      <c r="N25" s="501">
        <f t="shared" si="1"/>
        <v>0</v>
      </c>
      <c r="O25" s="334">
        <v>2.5</v>
      </c>
      <c r="P25" s="334">
        <v>10</v>
      </c>
      <c r="Q25" s="502">
        <f t="shared" si="2"/>
        <v>7.5</v>
      </c>
      <c r="R25" s="384">
        <v>0.4375</v>
      </c>
      <c r="S25" s="384">
        <v>0.671875</v>
      </c>
      <c r="T25" s="502">
        <f t="shared" si="3"/>
        <v>0.234375</v>
      </c>
      <c r="U25" s="450">
        <v>4.375</v>
      </c>
      <c r="V25" s="450">
        <v>6.71875</v>
      </c>
      <c r="W25" s="502">
        <f t="shared" si="4"/>
        <v>2.34375</v>
      </c>
    </row>
    <row r="26" spans="2:23" ht="15.6" x14ac:dyDescent="0.3">
      <c r="B26" s="110">
        <v>93</v>
      </c>
      <c r="C26" s="110">
        <v>115</v>
      </c>
      <c r="D26" s="482">
        <v>-22</v>
      </c>
      <c r="E26" s="369" t="s">
        <v>302</v>
      </c>
      <c r="F26" s="500">
        <v>0</v>
      </c>
      <c r="G26" s="500">
        <v>0.66666666666666663</v>
      </c>
      <c r="H26" s="501">
        <f t="shared" si="0"/>
        <v>0.66666666666666663</v>
      </c>
      <c r="I26" s="334">
        <v>5</v>
      </c>
      <c r="J26" s="334">
        <v>6.25</v>
      </c>
      <c r="K26" s="501">
        <f t="shared" si="5"/>
        <v>1.25</v>
      </c>
      <c r="L26" s="334">
        <v>10</v>
      </c>
      <c r="M26" s="334">
        <v>10</v>
      </c>
      <c r="N26" s="501">
        <f t="shared" si="1"/>
        <v>0</v>
      </c>
      <c r="O26" s="334">
        <v>0</v>
      </c>
      <c r="P26" s="334">
        <v>0</v>
      </c>
      <c r="Q26" s="502">
        <f t="shared" si="2"/>
        <v>0</v>
      </c>
      <c r="R26" s="384">
        <v>0.22222222222222221</v>
      </c>
      <c r="S26" s="384">
        <v>0.27777777777777779</v>
      </c>
      <c r="T26" s="502">
        <f t="shared" si="3"/>
        <v>5.555555555555558E-2</v>
      </c>
      <c r="U26" s="450">
        <v>2.2222222222222219</v>
      </c>
      <c r="V26" s="450">
        <v>2.7777777777777781</v>
      </c>
      <c r="W26" s="502">
        <f t="shared" si="4"/>
        <v>0.55555555555555625</v>
      </c>
    </row>
    <row r="27" spans="2:23" ht="15.6" x14ac:dyDescent="0.3">
      <c r="B27" s="110">
        <v>40</v>
      </c>
      <c r="C27" s="110">
        <v>9</v>
      </c>
      <c r="D27" s="482">
        <v>31</v>
      </c>
      <c r="E27" s="369" t="s">
        <v>605</v>
      </c>
      <c r="F27" s="500">
        <v>3.6666666666666665</v>
      </c>
      <c r="G27" s="500">
        <v>10</v>
      </c>
      <c r="H27" s="501">
        <f t="shared" si="0"/>
        <v>6.3333333333333339</v>
      </c>
      <c r="I27" s="334">
        <v>7.5</v>
      </c>
      <c r="J27" s="334">
        <v>10</v>
      </c>
      <c r="K27" s="501">
        <f t="shared" si="5"/>
        <v>2.5</v>
      </c>
      <c r="L27" s="334">
        <v>10</v>
      </c>
      <c r="M27" s="334">
        <v>10</v>
      </c>
      <c r="N27" s="501">
        <f t="shared" si="1"/>
        <v>0</v>
      </c>
      <c r="O27" s="334">
        <v>7.5</v>
      </c>
      <c r="P27" s="334">
        <v>7.5</v>
      </c>
      <c r="Q27" s="502">
        <f t="shared" si="2"/>
        <v>0</v>
      </c>
      <c r="R27" s="384">
        <v>0.5892857142857143</v>
      </c>
      <c r="S27" s="384">
        <v>0.9642857142857143</v>
      </c>
      <c r="T27" s="502">
        <f t="shared" si="3"/>
        <v>0.375</v>
      </c>
      <c r="U27" s="450">
        <v>5.8928571428571423</v>
      </c>
      <c r="V27" s="450">
        <v>9.6428571428571441</v>
      </c>
      <c r="W27" s="502">
        <f t="shared" si="4"/>
        <v>3.7500000000000018</v>
      </c>
    </row>
    <row r="28" spans="2:23" ht="15.6" x14ac:dyDescent="0.3">
      <c r="B28" s="110">
        <v>55</v>
      </c>
      <c r="C28" s="110">
        <v>73</v>
      </c>
      <c r="D28" s="482">
        <v>-18</v>
      </c>
      <c r="E28" s="369" t="s">
        <v>606</v>
      </c>
      <c r="F28" s="500">
        <v>1.3333333333333333</v>
      </c>
      <c r="G28" s="500">
        <v>2</v>
      </c>
      <c r="H28" s="501">
        <f t="shared" si="0"/>
        <v>0.66666666666666674</v>
      </c>
      <c r="I28" s="334">
        <v>10</v>
      </c>
      <c r="J28" s="334">
        <v>10</v>
      </c>
      <c r="K28" s="501">
        <f t="shared" si="5"/>
        <v>0</v>
      </c>
      <c r="L28" s="334">
        <v>10</v>
      </c>
      <c r="M28" s="334">
        <v>10</v>
      </c>
      <c r="N28" s="501">
        <f t="shared" si="1"/>
        <v>0</v>
      </c>
      <c r="O28" s="334">
        <v>0</v>
      </c>
      <c r="P28" s="334">
        <v>0</v>
      </c>
      <c r="Q28" s="502">
        <f t="shared" si="2"/>
        <v>0</v>
      </c>
      <c r="R28" s="384">
        <v>0.45161290322580644</v>
      </c>
      <c r="S28" s="384">
        <v>0.4838709677419355</v>
      </c>
      <c r="T28" s="502">
        <f t="shared" si="3"/>
        <v>3.2258064516129059E-2</v>
      </c>
      <c r="U28" s="450">
        <v>4.5161290322580641</v>
      </c>
      <c r="V28" s="450">
        <v>4.838709677419355</v>
      </c>
      <c r="W28" s="502">
        <f t="shared" si="4"/>
        <v>0.32258064516129092</v>
      </c>
    </row>
    <row r="29" spans="2:23" ht="15.6" x14ac:dyDescent="0.3">
      <c r="B29" s="110">
        <v>9</v>
      </c>
      <c r="C29" s="110">
        <v>1</v>
      </c>
      <c r="D29" s="482">
        <v>8</v>
      </c>
      <c r="E29" s="369" t="s">
        <v>330</v>
      </c>
      <c r="F29" s="500">
        <v>8.6666666666666679</v>
      </c>
      <c r="G29" s="500">
        <v>10</v>
      </c>
      <c r="H29" s="501">
        <f t="shared" si="0"/>
        <v>1.3333333333333321</v>
      </c>
      <c r="I29" s="334" t="s">
        <v>62</v>
      </c>
      <c r="J29" s="334" t="s">
        <v>62</v>
      </c>
      <c r="K29" s="334" t="s">
        <v>62</v>
      </c>
      <c r="L29" s="334">
        <v>9</v>
      </c>
      <c r="M29" s="334">
        <v>10</v>
      </c>
      <c r="N29" s="501">
        <f t="shared" si="1"/>
        <v>1</v>
      </c>
      <c r="O29" s="334">
        <v>10</v>
      </c>
      <c r="P29" s="334">
        <v>10</v>
      </c>
      <c r="Q29" s="502">
        <f t="shared" si="2"/>
        <v>0</v>
      </c>
      <c r="R29" s="384">
        <v>0.89583333333333337</v>
      </c>
      <c r="S29" s="384">
        <v>1</v>
      </c>
      <c r="T29" s="502">
        <f t="shared" si="3"/>
        <v>0.10416666666666663</v>
      </c>
      <c r="U29" s="450">
        <v>8.9583333333333339</v>
      </c>
      <c r="V29" s="450">
        <v>10</v>
      </c>
      <c r="W29" s="502">
        <f t="shared" si="4"/>
        <v>1.0416666666666661</v>
      </c>
    </row>
    <row r="30" spans="2:23" ht="15.6" x14ac:dyDescent="0.3">
      <c r="B30" s="110">
        <v>81</v>
      </c>
      <c r="C30" s="110">
        <v>100</v>
      </c>
      <c r="D30" s="482">
        <v>-19</v>
      </c>
      <c r="E30" s="369" t="s">
        <v>607</v>
      </c>
      <c r="F30" s="500">
        <v>2.6666666666666665</v>
      </c>
      <c r="G30" s="500">
        <v>3</v>
      </c>
      <c r="H30" s="501">
        <f t="shared" si="0"/>
        <v>0.33333333333333348</v>
      </c>
      <c r="I30" s="334" t="s">
        <v>62</v>
      </c>
      <c r="J30" s="334" t="s">
        <v>62</v>
      </c>
      <c r="K30" s="334" t="s">
        <v>62</v>
      </c>
      <c r="L30" s="334">
        <v>10</v>
      </c>
      <c r="M30" s="334">
        <v>10</v>
      </c>
      <c r="N30" s="501">
        <f t="shared" si="1"/>
        <v>0</v>
      </c>
      <c r="O30" s="334">
        <v>0</v>
      </c>
      <c r="P30" s="334">
        <v>0</v>
      </c>
      <c r="Q30" s="502">
        <f t="shared" si="2"/>
        <v>0</v>
      </c>
      <c r="R30" s="384">
        <v>0.34782608695652173</v>
      </c>
      <c r="S30" s="384">
        <v>0.36956521739130432</v>
      </c>
      <c r="T30" s="502">
        <f t="shared" si="3"/>
        <v>2.1739130434782594E-2</v>
      </c>
      <c r="U30" s="450">
        <v>3.4782608695652173</v>
      </c>
      <c r="V30" s="450">
        <v>3.695652173913043</v>
      </c>
      <c r="W30" s="502">
        <f t="shared" si="4"/>
        <v>0.21739130434782572</v>
      </c>
    </row>
    <row r="31" spans="2:23" ht="15.6" x14ac:dyDescent="0.3">
      <c r="B31" s="110">
        <v>42</v>
      </c>
      <c r="C31" s="110">
        <v>57</v>
      </c>
      <c r="D31" s="482">
        <v>-15</v>
      </c>
      <c r="E31" s="369" t="s">
        <v>389</v>
      </c>
      <c r="F31" s="500">
        <v>2.6666666666666665</v>
      </c>
      <c r="G31" s="500">
        <v>3.333333333333333</v>
      </c>
      <c r="H31" s="501">
        <f t="shared" si="0"/>
        <v>0.66666666666666652</v>
      </c>
      <c r="I31" s="334">
        <v>7.5</v>
      </c>
      <c r="J31" s="334">
        <v>6.875</v>
      </c>
      <c r="K31" s="501">
        <f>IF(ISERROR(J31-I31),0,(J31-I31))</f>
        <v>-0.625</v>
      </c>
      <c r="L31" s="334">
        <v>9</v>
      </c>
      <c r="M31" s="334">
        <v>10</v>
      </c>
      <c r="N31" s="501">
        <f t="shared" si="1"/>
        <v>1</v>
      </c>
      <c r="O31" s="334">
        <v>10</v>
      </c>
      <c r="P31" s="334">
        <v>7.5</v>
      </c>
      <c r="Q31" s="502">
        <f t="shared" si="2"/>
        <v>-2.5</v>
      </c>
      <c r="R31" s="384">
        <v>0.578125</v>
      </c>
      <c r="S31" s="384">
        <v>0.578125</v>
      </c>
      <c r="T31" s="502">
        <f t="shared" si="3"/>
        <v>0</v>
      </c>
      <c r="U31" s="450">
        <v>5.78125</v>
      </c>
      <c r="V31" s="450">
        <v>5.78125</v>
      </c>
      <c r="W31" s="502">
        <f t="shared" si="4"/>
        <v>0</v>
      </c>
    </row>
    <row r="32" spans="2:23" ht="15.6" x14ac:dyDescent="0.3">
      <c r="B32" s="110">
        <v>29</v>
      </c>
      <c r="C32" s="110">
        <v>56</v>
      </c>
      <c r="D32" s="482">
        <v>-27</v>
      </c>
      <c r="E32" s="437" t="s">
        <v>268</v>
      </c>
      <c r="F32" s="500">
        <v>4.666666666666667</v>
      </c>
      <c r="G32" s="500">
        <v>3.333333333333333</v>
      </c>
      <c r="H32" s="501">
        <f t="shared" si="0"/>
        <v>-1.3333333333333339</v>
      </c>
      <c r="I32" s="334" t="s">
        <v>62</v>
      </c>
      <c r="J32" s="334" t="s">
        <v>62</v>
      </c>
      <c r="K32" s="334" t="s">
        <v>62</v>
      </c>
      <c r="L32" s="334">
        <v>10</v>
      </c>
      <c r="M32" s="334">
        <v>10</v>
      </c>
      <c r="N32" s="501">
        <f t="shared" si="1"/>
        <v>0</v>
      </c>
      <c r="O32" s="334">
        <v>10</v>
      </c>
      <c r="P32" s="334">
        <v>10</v>
      </c>
      <c r="Q32" s="502">
        <f t="shared" si="2"/>
        <v>0</v>
      </c>
      <c r="R32" s="384">
        <v>0.66666666666666663</v>
      </c>
      <c r="S32" s="384">
        <v>0.58333333333333337</v>
      </c>
      <c r="T32" s="502">
        <f t="shared" si="3"/>
        <v>-8.3333333333333259E-2</v>
      </c>
      <c r="U32" s="450">
        <v>6.666666666666667</v>
      </c>
      <c r="V32" s="450">
        <v>5.833333333333333</v>
      </c>
      <c r="W32" s="502">
        <f t="shared" si="4"/>
        <v>-0.83333333333333393</v>
      </c>
    </row>
    <row r="33" spans="2:23" ht="15.6" x14ac:dyDescent="0.3">
      <c r="B33" s="110">
        <v>6</v>
      </c>
      <c r="C33" s="110">
        <v>6</v>
      </c>
      <c r="D33" s="482">
        <v>0</v>
      </c>
      <c r="E33" s="369" t="s">
        <v>357</v>
      </c>
      <c r="F33" s="500">
        <v>9.3333333333333339</v>
      </c>
      <c r="G33" s="500">
        <v>10</v>
      </c>
      <c r="H33" s="501">
        <f t="shared" si="0"/>
        <v>0.66666666666666607</v>
      </c>
      <c r="I33" s="334">
        <v>10</v>
      </c>
      <c r="J33" s="334">
        <v>10</v>
      </c>
      <c r="K33" s="501">
        <f>IF(ISERROR(J33-I33),0,(J33-I33))</f>
        <v>0</v>
      </c>
      <c r="L33" s="334">
        <v>10</v>
      </c>
      <c r="M33" s="334">
        <v>10</v>
      </c>
      <c r="N33" s="501">
        <f t="shared" si="1"/>
        <v>0</v>
      </c>
      <c r="O33" s="334">
        <v>7.5</v>
      </c>
      <c r="P33" s="334">
        <v>7.5</v>
      </c>
      <c r="Q33" s="502">
        <f t="shared" si="2"/>
        <v>0</v>
      </c>
      <c r="R33" s="384">
        <v>0.9375</v>
      </c>
      <c r="S33" s="384">
        <v>0.96875</v>
      </c>
      <c r="T33" s="502">
        <f t="shared" si="3"/>
        <v>3.125E-2</v>
      </c>
      <c r="U33" s="450">
        <v>9.375</v>
      </c>
      <c r="V33" s="450">
        <v>9.6875</v>
      </c>
      <c r="W33" s="502">
        <f t="shared" si="4"/>
        <v>0.3125</v>
      </c>
    </row>
    <row r="34" spans="2:23" ht="15.6" x14ac:dyDescent="0.3">
      <c r="B34" s="110">
        <v>76</v>
      </c>
      <c r="C34" s="110">
        <v>70</v>
      </c>
      <c r="D34" s="482">
        <v>6</v>
      </c>
      <c r="E34" s="437" t="s">
        <v>269</v>
      </c>
      <c r="F34" s="500">
        <v>1</v>
      </c>
      <c r="G34" s="500">
        <v>1.6666666666666665</v>
      </c>
      <c r="H34" s="501">
        <f t="shared" si="0"/>
        <v>0.66666666666666652</v>
      </c>
      <c r="I34" s="334">
        <v>10</v>
      </c>
      <c r="J34" s="334">
        <v>10</v>
      </c>
      <c r="K34" s="501">
        <f>IF(ISERROR(J34-I34),0,(J34-I34))</f>
        <v>0</v>
      </c>
      <c r="L34" s="334">
        <v>9</v>
      </c>
      <c r="M34" s="334">
        <v>10</v>
      </c>
      <c r="N34" s="501">
        <f t="shared" si="1"/>
        <v>1</v>
      </c>
      <c r="O34" s="334">
        <v>0</v>
      </c>
      <c r="P34" s="334">
        <v>2.5</v>
      </c>
      <c r="Q34" s="502">
        <f t="shared" si="2"/>
        <v>2.5</v>
      </c>
      <c r="R34" s="384">
        <v>0.35714285714285715</v>
      </c>
      <c r="S34" s="384">
        <v>0.5</v>
      </c>
      <c r="T34" s="502">
        <f t="shared" si="3"/>
        <v>0.14285714285714285</v>
      </c>
      <c r="U34" s="450">
        <v>3.5714285714285712</v>
      </c>
      <c r="V34" s="450">
        <v>5</v>
      </c>
      <c r="W34" s="502">
        <f t="shared" si="4"/>
        <v>1.4285714285714288</v>
      </c>
    </row>
    <row r="35" spans="2:23" ht="15.6" x14ac:dyDescent="0.3">
      <c r="B35" s="110">
        <v>11</v>
      </c>
      <c r="C35" s="110">
        <v>29</v>
      </c>
      <c r="D35" s="482">
        <v>-18</v>
      </c>
      <c r="E35" s="369" t="s">
        <v>608</v>
      </c>
      <c r="F35" s="500">
        <v>8.3333333333333339</v>
      </c>
      <c r="G35" s="500">
        <v>9</v>
      </c>
      <c r="H35" s="501">
        <f t="shared" si="0"/>
        <v>0.66666666666666607</v>
      </c>
      <c r="I35" s="334">
        <v>7.5</v>
      </c>
      <c r="J35" s="334">
        <v>7.5</v>
      </c>
      <c r="K35" s="501">
        <f>IF(ISERROR(J35-I35),0,(J35-I35))</f>
        <v>0</v>
      </c>
      <c r="L35" s="334">
        <v>9</v>
      </c>
      <c r="M35" s="334">
        <v>10</v>
      </c>
      <c r="N35" s="501">
        <f t="shared" si="1"/>
        <v>1</v>
      </c>
      <c r="O35" s="334">
        <v>10</v>
      </c>
      <c r="P35" s="334">
        <v>7.5</v>
      </c>
      <c r="Q35" s="502">
        <f t="shared" si="2"/>
        <v>-2.5</v>
      </c>
      <c r="R35" s="384">
        <v>0.84375</v>
      </c>
      <c r="S35" s="384">
        <v>0.859375</v>
      </c>
      <c r="T35" s="502">
        <f t="shared" si="3"/>
        <v>1.5625E-2</v>
      </c>
      <c r="U35" s="450">
        <v>8.4375</v>
      </c>
      <c r="V35" s="450">
        <v>8.59375</v>
      </c>
      <c r="W35" s="502">
        <f t="shared" si="4"/>
        <v>0.15625</v>
      </c>
    </row>
    <row r="36" spans="2:23" ht="15.6" x14ac:dyDescent="0.3">
      <c r="B36" s="110">
        <v>4</v>
      </c>
      <c r="C36" s="110">
        <v>1</v>
      </c>
      <c r="D36" s="482">
        <v>3</v>
      </c>
      <c r="E36" s="369" t="s">
        <v>609</v>
      </c>
      <c r="F36" s="500">
        <v>10</v>
      </c>
      <c r="G36" s="500">
        <v>10</v>
      </c>
      <c r="H36" s="501">
        <f t="shared" si="0"/>
        <v>0</v>
      </c>
      <c r="I36" s="334">
        <v>10</v>
      </c>
      <c r="J36" s="334">
        <v>10</v>
      </c>
      <c r="K36" s="501">
        <f>IF(ISERROR(J36-I36),0,(J36-I36))</f>
        <v>0</v>
      </c>
      <c r="L36" s="334">
        <v>10</v>
      </c>
      <c r="M36" s="334">
        <v>10</v>
      </c>
      <c r="N36" s="501">
        <f t="shared" si="1"/>
        <v>0</v>
      </c>
      <c r="O36" s="334">
        <v>7.5</v>
      </c>
      <c r="P36" s="334">
        <v>10</v>
      </c>
      <c r="Q36" s="502">
        <f t="shared" si="2"/>
        <v>2.5</v>
      </c>
      <c r="R36" s="384">
        <v>0.96875</v>
      </c>
      <c r="S36" s="384">
        <v>1</v>
      </c>
      <c r="T36" s="502">
        <f t="shared" si="3"/>
        <v>3.125E-2</v>
      </c>
      <c r="U36" s="450">
        <v>9.6875</v>
      </c>
      <c r="V36" s="450">
        <v>10</v>
      </c>
      <c r="W36" s="502">
        <f t="shared" si="4"/>
        <v>0.3125</v>
      </c>
    </row>
    <row r="37" spans="2:23" ht="15.6" x14ac:dyDescent="0.3">
      <c r="B37" s="110">
        <v>25</v>
      </c>
      <c r="C37" s="110">
        <v>11</v>
      </c>
      <c r="D37" s="482">
        <v>14</v>
      </c>
      <c r="E37" s="427" t="s">
        <v>271</v>
      </c>
      <c r="F37" s="500">
        <v>7.666666666666667</v>
      </c>
      <c r="G37" s="500">
        <v>10</v>
      </c>
      <c r="H37" s="501">
        <f t="shared" si="0"/>
        <v>2.333333333333333</v>
      </c>
      <c r="I37" s="334" t="s">
        <v>62</v>
      </c>
      <c r="J37" s="334" t="s">
        <v>62</v>
      </c>
      <c r="K37" s="334" t="s">
        <v>62</v>
      </c>
      <c r="L37" s="334">
        <v>10</v>
      </c>
      <c r="M37" s="334">
        <v>10</v>
      </c>
      <c r="N37" s="501">
        <f t="shared" si="1"/>
        <v>0</v>
      </c>
      <c r="O37" s="334">
        <v>5</v>
      </c>
      <c r="P37" s="334">
        <v>7.5</v>
      </c>
      <c r="Q37" s="502">
        <f t="shared" si="2"/>
        <v>2.5</v>
      </c>
      <c r="R37" s="384">
        <v>0.76086956521739135</v>
      </c>
      <c r="S37" s="384">
        <v>0.95652173913043481</v>
      </c>
      <c r="T37" s="502">
        <f t="shared" si="3"/>
        <v>0.19565217391304346</v>
      </c>
      <c r="U37" s="450">
        <v>7.608695652173914</v>
      </c>
      <c r="V37" s="450">
        <v>9.5652173913043477</v>
      </c>
      <c r="W37" s="502">
        <f t="shared" si="4"/>
        <v>1.9565217391304337</v>
      </c>
    </row>
    <row r="38" spans="2:23" ht="15.6" x14ac:dyDescent="0.3">
      <c r="B38" s="110">
        <v>3</v>
      </c>
      <c r="C38" s="110">
        <v>1</v>
      </c>
      <c r="D38" s="482">
        <v>2</v>
      </c>
      <c r="E38" s="369" t="s">
        <v>2</v>
      </c>
      <c r="F38" s="500">
        <v>9.6666666666666661</v>
      </c>
      <c r="G38" s="500">
        <v>10</v>
      </c>
      <c r="H38" s="501">
        <f t="shared" ref="H38:H64" si="6">IF(ISERROR(G38-F38),0,(G38-F38))</f>
        <v>0.33333333333333393</v>
      </c>
      <c r="I38" s="334">
        <v>10</v>
      </c>
      <c r="J38" s="334">
        <v>10</v>
      </c>
      <c r="K38" s="501">
        <f>IF(ISERROR(J38-I38),0,(J38-I38))</f>
        <v>0</v>
      </c>
      <c r="L38" s="334">
        <v>10</v>
      </c>
      <c r="M38" s="334">
        <v>10</v>
      </c>
      <c r="N38" s="501">
        <f t="shared" ref="N38:N69" si="7">IF(ISERROR(M38-L38),0,(M38-L38))</f>
        <v>0</v>
      </c>
      <c r="O38" s="334">
        <v>10</v>
      </c>
      <c r="P38" s="334">
        <v>10</v>
      </c>
      <c r="Q38" s="502">
        <f t="shared" ref="Q38:Q69" si="8">IF(ISERROR(P38-O38),0,(P38-O38))</f>
        <v>0</v>
      </c>
      <c r="R38" s="384">
        <v>0.9821428571428571</v>
      </c>
      <c r="S38" s="384">
        <v>1</v>
      </c>
      <c r="T38" s="502">
        <f t="shared" ref="T38:T69" si="9">IF(ISERROR(S38-R38),0,(S38-R38))</f>
        <v>1.7857142857142905E-2</v>
      </c>
      <c r="U38" s="450">
        <v>9.8214285714285712</v>
      </c>
      <c r="V38" s="450">
        <v>10</v>
      </c>
      <c r="W38" s="502">
        <f t="shared" ref="W38:W69" si="10">IF(ISERROR(V38-U38),0,(V38-U38))</f>
        <v>0.17857142857142883</v>
      </c>
    </row>
    <row r="39" spans="2:23" ht="15.6" x14ac:dyDescent="0.3">
      <c r="B39" s="110">
        <v>33</v>
      </c>
      <c r="C39" s="110">
        <v>45</v>
      </c>
      <c r="D39" s="482">
        <v>-12</v>
      </c>
      <c r="E39" s="369" t="s">
        <v>58</v>
      </c>
      <c r="F39" s="500">
        <v>3.6666666666666665</v>
      </c>
      <c r="G39" s="500">
        <v>5</v>
      </c>
      <c r="H39" s="501">
        <f t="shared" si="6"/>
        <v>1.3333333333333335</v>
      </c>
      <c r="I39" s="334">
        <v>10</v>
      </c>
      <c r="J39" s="334">
        <v>10</v>
      </c>
      <c r="K39" s="501">
        <f>IF(ISERROR(J39-I39),0,(J39-I39))</f>
        <v>0</v>
      </c>
      <c r="L39" s="334">
        <v>10</v>
      </c>
      <c r="M39" s="334">
        <v>10</v>
      </c>
      <c r="N39" s="501">
        <f t="shared" si="7"/>
        <v>0</v>
      </c>
      <c r="O39" s="334">
        <v>7.5</v>
      </c>
      <c r="P39" s="334">
        <v>2.5</v>
      </c>
      <c r="Q39" s="502">
        <f t="shared" si="8"/>
        <v>-5</v>
      </c>
      <c r="R39" s="384">
        <v>0.625</v>
      </c>
      <c r="S39" s="384">
        <v>0.625</v>
      </c>
      <c r="T39" s="502">
        <f t="shared" si="9"/>
        <v>0</v>
      </c>
      <c r="U39" s="450">
        <v>6.25</v>
      </c>
      <c r="V39" s="450">
        <v>6.25</v>
      </c>
      <c r="W39" s="502">
        <f t="shared" si="10"/>
        <v>0</v>
      </c>
    </row>
    <row r="40" spans="2:23" ht="15.6" x14ac:dyDescent="0.3">
      <c r="B40" s="110">
        <v>92</v>
      </c>
      <c r="C40" s="110">
        <v>115</v>
      </c>
      <c r="D40" s="482">
        <v>-23</v>
      </c>
      <c r="E40" s="369" t="s">
        <v>331</v>
      </c>
      <c r="F40" s="500">
        <v>0.66666666666666663</v>
      </c>
      <c r="G40" s="500">
        <v>1</v>
      </c>
      <c r="H40" s="501">
        <f t="shared" si="6"/>
        <v>0.33333333333333337</v>
      </c>
      <c r="I40" s="334">
        <v>5</v>
      </c>
      <c r="J40" s="334">
        <v>5</v>
      </c>
      <c r="K40" s="501">
        <f>IF(ISERROR(J40-I40),0,(J40-I40))</f>
        <v>0</v>
      </c>
      <c r="L40" s="334">
        <v>10</v>
      </c>
      <c r="M40" s="334">
        <v>10</v>
      </c>
      <c r="N40" s="501">
        <f t="shared" si="7"/>
        <v>0</v>
      </c>
      <c r="O40" s="334">
        <v>0</v>
      </c>
      <c r="P40" s="334">
        <v>0</v>
      </c>
      <c r="Q40" s="502">
        <f t="shared" si="8"/>
        <v>0</v>
      </c>
      <c r="R40" s="384">
        <v>0.25925925925925924</v>
      </c>
      <c r="S40" s="384">
        <v>0.27777777777777779</v>
      </c>
      <c r="T40" s="502">
        <f t="shared" si="9"/>
        <v>1.8518518518518545E-2</v>
      </c>
      <c r="U40" s="450">
        <v>2.5925925925925926</v>
      </c>
      <c r="V40" s="450">
        <v>2.7777777777777781</v>
      </c>
      <c r="W40" s="502">
        <f t="shared" si="10"/>
        <v>0.18518518518518556</v>
      </c>
    </row>
    <row r="41" spans="2:23" ht="15.6" x14ac:dyDescent="0.3">
      <c r="B41" s="110">
        <v>86</v>
      </c>
      <c r="C41" s="110">
        <v>108</v>
      </c>
      <c r="D41" s="482">
        <v>-22</v>
      </c>
      <c r="E41" s="437" t="s">
        <v>272</v>
      </c>
      <c r="F41" s="500">
        <v>0.66666666666666663</v>
      </c>
      <c r="G41" s="500">
        <v>0.66666666666666663</v>
      </c>
      <c r="H41" s="501">
        <f t="shared" si="6"/>
        <v>0</v>
      </c>
      <c r="I41" s="334">
        <v>8.75</v>
      </c>
      <c r="J41" s="334">
        <v>8.75</v>
      </c>
      <c r="K41" s="501">
        <f>IF(ISERROR(J41-I41),0,(J41-I41))</f>
        <v>0</v>
      </c>
      <c r="L41" s="334">
        <v>10</v>
      </c>
      <c r="M41" s="334">
        <v>10</v>
      </c>
      <c r="N41" s="501">
        <f t="shared" si="7"/>
        <v>0</v>
      </c>
      <c r="O41" s="334">
        <v>0</v>
      </c>
      <c r="P41" s="334">
        <v>0</v>
      </c>
      <c r="Q41" s="502">
        <f t="shared" si="8"/>
        <v>0</v>
      </c>
      <c r="R41" s="384">
        <v>0.31481481481481483</v>
      </c>
      <c r="S41" s="384">
        <v>0.31481481481481483</v>
      </c>
      <c r="T41" s="502">
        <f t="shared" si="9"/>
        <v>0</v>
      </c>
      <c r="U41" s="450">
        <v>3.1481481481481484</v>
      </c>
      <c r="V41" s="450">
        <v>3.1481481481481484</v>
      </c>
      <c r="W41" s="502">
        <f t="shared" si="10"/>
        <v>0</v>
      </c>
    </row>
    <row r="42" spans="2:23" ht="15.6" x14ac:dyDescent="0.3">
      <c r="B42" s="110">
        <v>27</v>
      </c>
      <c r="C42" s="110">
        <v>45</v>
      </c>
      <c r="D42" s="482">
        <v>-18</v>
      </c>
      <c r="E42" s="369" t="s">
        <v>3</v>
      </c>
      <c r="F42" s="500">
        <v>5.333333333333333</v>
      </c>
      <c r="G42" s="500">
        <v>3.333333333333333</v>
      </c>
      <c r="H42" s="501">
        <f t="shared" si="6"/>
        <v>-2</v>
      </c>
      <c r="I42" s="334">
        <v>8.125</v>
      </c>
      <c r="J42" s="334">
        <v>8.125</v>
      </c>
      <c r="K42" s="501">
        <f>IF(ISERROR(J42-I42),0,(J42-I42))</f>
        <v>0</v>
      </c>
      <c r="L42" s="334">
        <v>10</v>
      </c>
      <c r="M42" s="334">
        <v>9</v>
      </c>
      <c r="N42" s="501">
        <f t="shared" si="7"/>
        <v>-1</v>
      </c>
      <c r="O42" s="334">
        <v>10</v>
      </c>
      <c r="P42" s="334">
        <v>10</v>
      </c>
      <c r="Q42" s="502">
        <f t="shared" si="8"/>
        <v>0</v>
      </c>
      <c r="R42" s="384">
        <v>0.734375</v>
      </c>
      <c r="S42" s="384">
        <v>0.625</v>
      </c>
      <c r="T42" s="502">
        <f t="shared" si="9"/>
        <v>-0.109375</v>
      </c>
      <c r="U42" s="450">
        <v>7.34375</v>
      </c>
      <c r="V42" s="450">
        <v>6.25</v>
      </c>
      <c r="W42" s="502">
        <f t="shared" si="10"/>
        <v>-1.09375</v>
      </c>
    </row>
    <row r="43" spans="2:23" ht="15.6" x14ac:dyDescent="0.3">
      <c r="B43" s="110">
        <v>74</v>
      </c>
      <c r="C43" s="110">
        <v>92</v>
      </c>
      <c r="D43" s="482">
        <v>-18</v>
      </c>
      <c r="E43" s="437" t="s">
        <v>273</v>
      </c>
      <c r="F43" s="500">
        <v>1</v>
      </c>
      <c r="G43" s="500">
        <v>1.6666666666666665</v>
      </c>
      <c r="H43" s="501">
        <f t="shared" si="6"/>
        <v>0.66666666666666652</v>
      </c>
      <c r="I43" s="334" t="s">
        <v>62</v>
      </c>
      <c r="J43" s="334" t="s">
        <v>62</v>
      </c>
      <c r="K43" s="334" t="s">
        <v>62</v>
      </c>
      <c r="L43" s="334">
        <v>9</v>
      </c>
      <c r="M43" s="334">
        <v>9</v>
      </c>
      <c r="N43" s="501">
        <f t="shared" si="7"/>
        <v>0</v>
      </c>
      <c r="O43" s="334">
        <v>7.5</v>
      </c>
      <c r="P43" s="334">
        <v>7.5</v>
      </c>
      <c r="Q43" s="502">
        <f t="shared" si="8"/>
        <v>0</v>
      </c>
      <c r="R43" s="384">
        <v>0.375</v>
      </c>
      <c r="S43" s="384">
        <v>0.41666666666666669</v>
      </c>
      <c r="T43" s="502">
        <f t="shared" si="9"/>
        <v>4.1666666666666685E-2</v>
      </c>
      <c r="U43" s="450">
        <v>3.75</v>
      </c>
      <c r="V43" s="450">
        <v>4.166666666666667</v>
      </c>
      <c r="W43" s="502">
        <f t="shared" si="10"/>
        <v>0.41666666666666696</v>
      </c>
    </row>
    <row r="44" spans="2:23" ht="15.6" x14ac:dyDescent="0.3">
      <c r="B44" s="110">
        <v>95</v>
      </c>
      <c r="C44" s="110">
        <v>118</v>
      </c>
      <c r="D44" s="482">
        <v>-23</v>
      </c>
      <c r="E44" s="437" t="s">
        <v>274</v>
      </c>
      <c r="F44" s="500">
        <v>0.66666666666666663</v>
      </c>
      <c r="G44" s="500">
        <v>0.66666666666666663</v>
      </c>
      <c r="H44" s="501">
        <f t="shared" si="6"/>
        <v>0</v>
      </c>
      <c r="I44" s="334" t="s">
        <v>62</v>
      </c>
      <c r="J44" s="334" t="s">
        <v>62</v>
      </c>
      <c r="K44" s="334" t="s">
        <v>62</v>
      </c>
      <c r="L44" s="334">
        <v>10</v>
      </c>
      <c r="M44" s="334">
        <v>10</v>
      </c>
      <c r="N44" s="501">
        <f t="shared" si="7"/>
        <v>0</v>
      </c>
      <c r="O44" s="334">
        <v>0</v>
      </c>
      <c r="P44" s="334">
        <v>0</v>
      </c>
      <c r="Q44" s="502">
        <f t="shared" si="8"/>
        <v>0</v>
      </c>
      <c r="R44" s="384">
        <v>0.21739130434782608</v>
      </c>
      <c r="S44" s="384">
        <v>0.21739130434782608</v>
      </c>
      <c r="T44" s="502">
        <f t="shared" si="9"/>
        <v>0</v>
      </c>
      <c r="U44" s="450">
        <v>2.1739130434782608</v>
      </c>
      <c r="V44" s="450">
        <v>2.1739130434782608</v>
      </c>
      <c r="W44" s="502">
        <f t="shared" si="10"/>
        <v>0</v>
      </c>
    </row>
    <row r="45" spans="2:23" ht="15.6" x14ac:dyDescent="0.3">
      <c r="B45" s="110">
        <v>76</v>
      </c>
      <c r="C45" s="110">
        <v>102</v>
      </c>
      <c r="D45" s="482">
        <v>-26</v>
      </c>
      <c r="E45" s="437" t="s">
        <v>275</v>
      </c>
      <c r="F45" s="500">
        <v>1.3333333333333333</v>
      </c>
      <c r="G45" s="500">
        <v>1.3333333333333333</v>
      </c>
      <c r="H45" s="501">
        <f t="shared" si="6"/>
        <v>0</v>
      </c>
      <c r="I45" s="334">
        <v>7.5</v>
      </c>
      <c r="J45" s="334">
        <v>7.5</v>
      </c>
      <c r="K45" s="501">
        <f t="shared" ref="K45:K51" si="11">IF(ISERROR(J45-I45),0,(J45-I45))</f>
        <v>0</v>
      </c>
      <c r="L45" s="334">
        <v>10</v>
      </c>
      <c r="M45" s="334">
        <v>9</v>
      </c>
      <c r="N45" s="501">
        <f t="shared" si="7"/>
        <v>-1</v>
      </c>
      <c r="O45" s="334">
        <v>0</v>
      </c>
      <c r="P45" s="334">
        <v>0</v>
      </c>
      <c r="Q45" s="502">
        <f t="shared" si="8"/>
        <v>0</v>
      </c>
      <c r="R45" s="384">
        <v>0.35714285714285715</v>
      </c>
      <c r="S45" s="384">
        <v>0.3392857142857143</v>
      </c>
      <c r="T45" s="502">
        <f t="shared" si="9"/>
        <v>-1.7857142857142849E-2</v>
      </c>
      <c r="U45" s="450">
        <v>3.5714285714285712</v>
      </c>
      <c r="V45" s="450">
        <v>3.3928571428571432</v>
      </c>
      <c r="W45" s="502">
        <f t="shared" si="10"/>
        <v>-0.17857142857142794</v>
      </c>
    </row>
    <row r="46" spans="2:23" ht="15.6" x14ac:dyDescent="0.3">
      <c r="B46" s="110">
        <v>18</v>
      </c>
      <c r="C46" s="110">
        <v>32</v>
      </c>
      <c r="D46" s="482">
        <v>-14</v>
      </c>
      <c r="E46" s="369" t="s">
        <v>4</v>
      </c>
      <c r="F46" s="500">
        <v>6.333333333333333</v>
      </c>
      <c r="G46" s="500">
        <v>8</v>
      </c>
      <c r="H46" s="501">
        <f t="shared" si="6"/>
        <v>1.666666666666667</v>
      </c>
      <c r="I46" s="334">
        <v>8.75</v>
      </c>
      <c r="J46" s="334">
        <v>7.5</v>
      </c>
      <c r="K46" s="501">
        <f t="shared" si="11"/>
        <v>-1.25</v>
      </c>
      <c r="L46" s="334">
        <v>10</v>
      </c>
      <c r="M46" s="334">
        <v>10</v>
      </c>
      <c r="N46" s="501">
        <f t="shared" si="7"/>
        <v>0</v>
      </c>
      <c r="O46" s="334">
        <v>10</v>
      </c>
      <c r="P46" s="334">
        <v>7.5</v>
      </c>
      <c r="Q46" s="502">
        <f t="shared" si="8"/>
        <v>-2.5</v>
      </c>
      <c r="R46" s="384">
        <v>0.796875</v>
      </c>
      <c r="S46" s="384">
        <v>0.8125</v>
      </c>
      <c r="T46" s="502">
        <f t="shared" si="9"/>
        <v>1.5625E-2</v>
      </c>
      <c r="U46" s="450">
        <v>7.9687499999999991</v>
      </c>
      <c r="V46" s="450">
        <v>8.125</v>
      </c>
      <c r="W46" s="502">
        <f t="shared" si="10"/>
        <v>0.15625000000000089</v>
      </c>
    </row>
    <row r="47" spans="2:23" ht="15.6" x14ac:dyDescent="0.3">
      <c r="B47" s="110">
        <v>27</v>
      </c>
      <c r="C47" s="110">
        <v>30</v>
      </c>
      <c r="D47" s="482">
        <v>-3</v>
      </c>
      <c r="E47" s="369" t="s">
        <v>384</v>
      </c>
      <c r="F47" s="500">
        <v>5.333333333333333</v>
      </c>
      <c r="G47" s="500">
        <v>7</v>
      </c>
      <c r="H47" s="501">
        <f t="shared" si="6"/>
        <v>1.666666666666667</v>
      </c>
      <c r="I47" s="334">
        <v>9.375</v>
      </c>
      <c r="J47" s="334">
        <v>9.375</v>
      </c>
      <c r="K47" s="501">
        <f t="shared" si="11"/>
        <v>0</v>
      </c>
      <c r="L47" s="334">
        <v>10</v>
      </c>
      <c r="M47" s="334">
        <v>10</v>
      </c>
      <c r="N47" s="501">
        <f t="shared" si="7"/>
        <v>0</v>
      </c>
      <c r="O47" s="334">
        <v>7.5</v>
      </c>
      <c r="P47" s="334">
        <v>10</v>
      </c>
      <c r="Q47" s="502">
        <f t="shared" si="8"/>
        <v>2.5</v>
      </c>
      <c r="R47" s="384">
        <v>0.734375</v>
      </c>
      <c r="S47" s="384">
        <v>0.84375</v>
      </c>
      <c r="T47" s="502">
        <f t="shared" si="9"/>
        <v>0.109375</v>
      </c>
      <c r="U47" s="450">
        <v>7.34375</v>
      </c>
      <c r="V47" s="450">
        <v>8.4375</v>
      </c>
      <c r="W47" s="502">
        <f t="shared" si="10"/>
        <v>1.09375</v>
      </c>
    </row>
    <row r="48" spans="2:23" ht="15.6" x14ac:dyDescent="0.3">
      <c r="B48" s="110">
        <v>47</v>
      </c>
      <c r="C48" s="110">
        <v>54</v>
      </c>
      <c r="D48" s="482">
        <v>-7</v>
      </c>
      <c r="E48" s="437" t="s">
        <v>276</v>
      </c>
      <c r="F48" s="500">
        <v>3.6666666666666665</v>
      </c>
      <c r="G48" s="500">
        <v>3.6666666666666665</v>
      </c>
      <c r="H48" s="501">
        <f t="shared" si="6"/>
        <v>0</v>
      </c>
      <c r="I48" s="334">
        <v>5</v>
      </c>
      <c r="J48" s="334">
        <v>5</v>
      </c>
      <c r="K48" s="501">
        <f t="shared" si="11"/>
        <v>0</v>
      </c>
      <c r="L48" s="334">
        <v>10</v>
      </c>
      <c r="M48" s="334">
        <v>10</v>
      </c>
      <c r="N48" s="501">
        <f t="shared" si="7"/>
        <v>0</v>
      </c>
      <c r="O48" s="334">
        <v>5</v>
      </c>
      <c r="P48" s="334">
        <v>10</v>
      </c>
      <c r="Q48" s="502">
        <f t="shared" si="8"/>
        <v>5</v>
      </c>
      <c r="R48" s="384">
        <v>0.5178571428571429</v>
      </c>
      <c r="S48" s="384">
        <v>0.5892857142857143</v>
      </c>
      <c r="T48" s="502">
        <f t="shared" si="9"/>
        <v>7.1428571428571397E-2</v>
      </c>
      <c r="U48" s="450">
        <v>5.1785714285714288</v>
      </c>
      <c r="V48" s="450">
        <v>5.8928571428571423</v>
      </c>
      <c r="W48" s="502">
        <f t="shared" si="10"/>
        <v>0.71428571428571352</v>
      </c>
    </row>
    <row r="49" spans="2:23" ht="15.6" x14ac:dyDescent="0.3">
      <c r="B49" s="110">
        <v>32</v>
      </c>
      <c r="C49" s="110">
        <v>23</v>
      </c>
      <c r="D49" s="482">
        <v>9</v>
      </c>
      <c r="E49" s="369" t="s">
        <v>6</v>
      </c>
      <c r="F49" s="500">
        <v>3</v>
      </c>
      <c r="G49" s="500">
        <v>7.666666666666667</v>
      </c>
      <c r="H49" s="501">
        <f t="shared" si="6"/>
        <v>4.666666666666667</v>
      </c>
      <c r="I49" s="334">
        <v>10</v>
      </c>
      <c r="J49" s="334">
        <v>10</v>
      </c>
      <c r="K49" s="501">
        <f t="shared" si="11"/>
        <v>0</v>
      </c>
      <c r="L49" s="334">
        <v>10</v>
      </c>
      <c r="M49" s="334">
        <v>10</v>
      </c>
      <c r="N49" s="501">
        <f t="shared" si="7"/>
        <v>0</v>
      </c>
      <c r="O49" s="334">
        <v>7.5</v>
      </c>
      <c r="P49" s="334">
        <v>10</v>
      </c>
      <c r="Q49" s="502">
        <f t="shared" si="8"/>
        <v>2.5</v>
      </c>
      <c r="R49" s="384">
        <v>0.640625</v>
      </c>
      <c r="S49" s="384">
        <v>0.890625</v>
      </c>
      <c r="T49" s="502">
        <f t="shared" si="9"/>
        <v>0.25</v>
      </c>
      <c r="U49" s="450">
        <v>6.4062499999999991</v>
      </c>
      <c r="V49" s="450">
        <v>8.90625</v>
      </c>
      <c r="W49" s="502">
        <f t="shared" si="10"/>
        <v>2.5000000000000009</v>
      </c>
    </row>
    <row r="50" spans="2:23" ht="15.6" x14ac:dyDescent="0.3">
      <c r="B50" s="110">
        <v>18</v>
      </c>
      <c r="C50" s="110">
        <v>18</v>
      </c>
      <c r="D50" s="482">
        <v>0</v>
      </c>
      <c r="E50" s="437" t="s">
        <v>277</v>
      </c>
      <c r="F50" s="500">
        <v>6</v>
      </c>
      <c r="G50" s="500">
        <v>8.3333333333333339</v>
      </c>
      <c r="H50" s="501">
        <f t="shared" si="6"/>
        <v>2.3333333333333339</v>
      </c>
      <c r="I50" s="334">
        <v>10</v>
      </c>
      <c r="J50" s="334">
        <v>10</v>
      </c>
      <c r="K50" s="501">
        <f t="shared" si="11"/>
        <v>0</v>
      </c>
      <c r="L50" s="334">
        <v>9</v>
      </c>
      <c r="M50" s="334">
        <v>10</v>
      </c>
      <c r="N50" s="501">
        <f t="shared" si="7"/>
        <v>1</v>
      </c>
      <c r="O50" s="334">
        <v>10</v>
      </c>
      <c r="P50" s="334">
        <v>10</v>
      </c>
      <c r="Q50" s="502">
        <f t="shared" si="8"/>
        <v>0</v>
      </c>
      <c r="R50" s="384">
        <v>0.796875</v>
      </c>
      <c r="S50" s="384">
        <v>0.921875</v>
      </c>
      <c r="T50" s="502">
        <f t="shared" si="9"/>
        <v>0.125</v>
      </c>
      <c r="U50" s="450">
        <v>7.9687499999999991</v>
      </c>
      <c r="V50" s="450">
        <v>9.21875</v>
      </c>
      <c r="W50" s="502">
        <f t="shared" si="10"/>
        <v>1.2500000000000009</v>
      </c>
    </row>
    <row r="51" spans="2:23" ht="15.6" x14ac:dyDescent="0.3">
      <c r="B51" s="110">
        <v>11</v>
      </c>
      <c r="C51" s="110">
        <v>15</v>
      </c>
      <c r="D51" s="482">
        <v>-4</v>
      </c>
      <c r="E51" s="369" t="s">
        <v>373</v>
      </c>
      <c r="F51" s="500">
        <v>8.3333333333333339</v>
      </c>
      <c r="G51" s="500">
        <v>9.3333333333333339</v>
      </c>
      <c r="H51" s="501">
        <f t="shared" si="6"/>
        <v>1</v>
      </c>
      <c r="I51" s="334">
        <v>8.125</v>
      </c>
      <c r="J51" s="334">
        <v>10</v>
      </c>
      <c r="K51" s="501">
        <f t="shared" si="11"/>
        <v>1.875</v>
      </c>
      <c r="L51" s="334">
        <v>10</v>
      </c>
      <c r="M51" s="334">
        <v>10</v>
      </c>
      <c r="N51" s="501">
        <f t="shared" si="7"/>
        <v>0</v>
      </c>
      <c r="O51" s="334">
        <v>7.5</v>
      </c>
      <c r="P51" s="334">
        <v>7.5</v>
      </c>
      <c r="Q51" s="502">
        <f t="shared" si="8"/>
        <v>0</v>
      </c>
      <c r="R51" s="384">
        <v>0.84375</v>
      </c>
      <c r="S51" s="384">
        <v>0.9375</v>
      </c>
      <c r="T51" s="502">
        <f t="shared" si="9"/>
        <v>9.375E-2</v>
      </c>
      <c r="U51" s="450">
        <v>8.4375</v>
      </c>
      <c r="V51" s="450">
        <v>9.375</v>
      </c>
      <c r="W51" s="502">
        <f t="shared" si="10"/>
        <v>0.9375</v>
      </c>
    </row>
    <row r="52" spans="2:23" ht="15.6" x14ac:dyDescent="0.3">
      <c r="B52" s="110">
        <v>47</v>
      </c>
      <c r="C52" s="110">
        <v>70</v>
      </c>
      <c r="D52" s="482">
        <v>-23</v>
      </c>
      <c r="E52" s="369" t="s">
        <v>8</v>
      </c>
      <c r="F52" s="500">
        <v>2.6666666666666665</v>
      </c>
      <c r="G52" s="500">
        <v>2.6666666666666665</v>
      </c>
      <c r="H52" s="501">
        <f t="shared" si="6"/>
        <v>0</v>
      </c>
      <c r="I52" s="334">
        <v>7.5</v>
      </c>
      <c r="J52" s="334" t="s">
        <v>62</v>
      </c>
      <c r="K52" s="334" t="s">
        <v>62</v>
      </c>
      <c r="L52" s="334">
        <v>9</v>
      </c>
      <c r="M52" s="334">
        <v>10</v>
      </c>
      <c r="N52" s="501">
        <f t="shared" si="7"/>
        <v>1</v>
      </c>
      <c r="O52" s="334">
        <v>7.5</v>
      </c>
      <c r="P52" s="334">
        <v>7.5</v>
      </c>
      <c r="Q52" s="502">
        <f t="shared" si="8"/>
        <v>0</v>
      </c>
      <c r="R52" s="384">
        <v>0.5178571428571429</v>
      </c>
      <c r="S52" s="384">
        <v>0.5</v>
      </c>
      <c r="T52" s="502">
        <f t="shared" si="9"/>
        <v>-1.7857142857142905E-2</v>
      </c>
      <c r="U52" s="450">
        <v>5.1785714285714288</v>
      </c>
      <c r="V52" s="450">
        <v>5</v>
      </c>
      <c r="W52" s="502">
        <f t="shared" si="10"/>
        <v>-0.17857142857142883</v>
      </c>
    </row>
    <row r="53" spans="2:23" ht="15.6" x14ac:dyDescent="0.3">
      <c r="B53" s="110">
        <v>63</v>
      </c>
      <c r="C53" s="110">
        <v>77</v>
      </c>
      <c r="D53" s="482">
        <v>-14</v>
      </c>
      <c r="E53" s="427" t="s">
        <v>278</v>
      </c>
      <c r="F53" s="500">
        <v>0.66666666666666663</v>
      </c>
      <c r="G53" s="500">
        <v>1.3333333333333333</v>
      </c>
      <c r="H53" s="501">
        <f t="shared" si="6"/>
        <v>0.66666666666666663</v>
      </c>
      <c r="I53" s="334">
        <v>7.5</v>
      </c>
      <c r="J53" s="334">
        <v>7.5</v>
      </c>
      <c r="K53" s="501">
        <f>IF(ISERROR(J53-I53),0,(J53-I53))</f>
        <v>0</v>
      </c>
      <c r="L53" s="334">
        <v>10</v>
      </c>
      <c r="M53" s="334">
        <v>10</v>
      </c>
      <c r="N53" s="501">
        <f t="shared" si="7"/>
        <v>0</v>
      </c>
      <c r="O53" s="334">
        <v>7.5</v>
      </c>
      <c r="P53" s="334">
        <v>7.5</v>
      </c>
      <c r="Q53" s="502">
        <f t="shared" si="8"/>
        <v>0</v>
      </c>
      <c r="R53" s="384">
        <v>0.42857142857142855</v>
      </c>
      <c r="S53" s="384">
        <v>0.4642857142857143</v>
      </c>
      <c r="T53" s="502">
        <f t="shared" si="9"/>
        <v>3.5714285714285754E-2</v>
      </c>
      <c r="U53" s="450">
        <v>4.2857142857142856</v>
      </c>
      <c r="V53" s="450">
        <v>4.6428571428571432</v>
      </c>
      <c r="W53" s="502">
        <f t="shared" si="10"/>
        <v>0.35714285714285765</v>
      </c>
    </row>
    <row r="54" spans="2:23" ht="15.6" x14ac:dyDescent="0.3">
      <c r="B54" s="110">
        <v>95</v>
      </c>
      <c r="C54" s="110">
        <v>118</v>
      </c>
      <c r="D54" s="482">
        <v>-23</v>
      </c>
      <c r="E54" s="437" t="s">
        <v>610</v>
      </c>
      <c r="F54" s="500">
        <v>0.66666666666666663</v>
      </c>
      <c r="G54" s="500">
        <v>0.66666666666666663</v>
      </c>
      <c r="H54" s="501">
        <f t="shared" si="6"/>
        <v>0</v>
      </c>
      <c r="I54" s="334" t="s">
        <v>62</v>
      </c>
      <c r="J54" s="334" t="s">
        <v>62</v>
      </c>
      <c r="K54" s="334" t="s">
        <v>62</v>
      </c>
      <c r="L54" s="334">
        <v>10</v>
      </c>
      <c r="M54" s="334">
        <v>10</v>
      </c>
      <c r="N54" s="501">
        <f t="shared" si="7"/>
        <v>0</v>
      </c>
      <c r="O54" s="334">
        <v>0</v>
      </c>
      <c r="P54" s="334">
        <v>0</v>
      </c>
      <c r="Q54" s="502">
        <f t="shared" si="8"/>
        <v>0</v>
      </c>
      <c r="R54" s="384">
        <v>0.21739130434782608</v>
      </c>
      <c r="S54" s="384">
        <v>0.21739130434782608</v>
      </c>
      <c r="T54" s="502">
        <f t="shared" si="9"/>
        <v>0</v>
      </c>
      <c r="U54" s="450">
        <v>2.1739130434782608</v>
      </c>
      <c r="V54" s="450">
        <v>2.1739130434782608</v>
      </c>
      <c r="W54" s="502">
        <f t="shared" si="10"/>
        <v>0</v>
      </c>
    </row>
    <row r="55" spans="2:23" ht="15.6" x14ac:dyDescent="0.3">
      <c r="B55" s="110">
        <v>40</v>
      </c>
      <c r="C55" s="110">
        <v>12</v>
      </c>
      <c r="D55" s="482">
        <v>28</v>
      </c>
      <c r="E55" s="437" t="s">
        <v>283</v>
      </c>
      <c r="F55" s="500">
        <v>3.333333333333333</v>
      </c>
      <c r="G55" s="500">
        <v>9</v>
      </c>
      <c r="H55" s="501">
        <f t="shared" si="6"/>
        <v>5.666666666666667</v>
      </c>
      <c r="I55" s="334">
        <v>8.75</v>
      </c>
      <c r="J55" s="334">
        <v>10</v>
      </c>
      <c r="K55" s="501">
        <f t="shared" ref="K55:K64" si="12">IF(ISERROR(J55-I55),0,(J55-I55))</f>
        <v>1.25</v>
      </c>
      <c r="L55" s="334">
        <v>10</v>
      </c>
      <c r="M55" s="334">
        <v>10</v>
      </c>
      <c r="N55" s="501">
        <f t="shared" si="7"/>
        <v>0</v>
      </c>
      <c r="O55" s="334">
        <v>7.5</v>
      </c>
      <c r="P55" s="334">
        <v>10</v>
      </c>
      <c r="Q55" s="502">
        <f t="shared" si="8"/>
        <v>2.5</v>
      </c>
      <c r="R55" s="384">
        <v>0.5892857142857143</v>
      </c>
      <c r="S55" s="384">
        <v>0.9464285714285714</v>
      </c>
      <c r="T55" s="502">
        <f t="shared" si="9"/>
        <v>0.3571428571428571</v>
      </c>
      <c r="U55" s="450">
        <v>5.8928571428571423</v>
      </c>
      <c r="V55" s="450">
        <v>9.4642857142857135</v>
      </c>
      <c r="W55" s="502">
        <f t="shared" si="10"/>
        <v>3.5714285714285712</v>
      </c>
    </row>
    <row r="56" spans="2:23" ht="15.6" x14ac:dyDescent="0.3">
      <c r="B56" s="110">
        <v>1</v>
      </c>
      <c r="C56" s="110">
        <v>1</v>
      </c>
      <c r="D56" s="482">
        <v>0</v>
      </c>
      <c r="E56" s="371" t="s">
        <v>354</v>
      </c>
      <c r="F56" s="500">
        <v>10</v>
      </c>
      <c r="G56" s="500">
        <v>10</v>
      </c>
      <c r="H56" s="501">
        <f t="shared" si="6"/>
        <v>0</v>
      </c>
      <c r="I56" s="334">
        <v>10</v>
      </c>
      <c r="J56" s="334">
        <v>10</v>
      </c>
      <c r="K56" s="501">
        <f t="shared" si="12"/>
        <v>0</v>
      </c>
      <c r="L56" s="334">
        <v>10</v>
      </c>
      <c r="M56" s="334">
        <v>10</v>
      </c>
      <c r="N56" s="501">
        <f t="shared" si="7"/>
        <v>0</v>
      </c>
      <c r="O56" s="334">
        <v>10</v>
      </c>
      <c r="P56" s="334">
        <v>10</v>
      </c>
      <c r="Q56" s="502">
        <f t="shared" si="8"/>
        <v>0</v>
      </c>
      <c r="R56" s="384">
        <v>1</v>
      </c>
      <c r="S56" s="384">
        <v>1</v>
      </c>
      <c r="T56" s="502">
        <f t="shared" si="9"/>
        <v>0</v>
      </c>
      <c r="U56" s="450">
        <v>10</v>
      </c>
      <c r="V56" s="450">
        <v>10</v>
      </c>
      <c r="W56" s="502">
        <f t="shared" si="10"/>
        <v>0</v>
      </c>
    </row>
    <row r="57" spans="2:23" ht="15.6" x14ac:dyDescent="0.3">
      <c r="B57" s="110">
        <v>10</v>
      </c>
      <c r="C57" s="110">
        <v>6</v>
      </c>
      <c r="D57" s="482">
        <v>4</v>
      </c>
      <c r="E57" s="369" t="s">
        <v>59</v>
      </c>
      <c r="F57" s="500">
        <v>7</v>
      </c>
      <c r="G57" s="500">
        <v>9.3333333333333339</v>
      </c>
      <c r="H57" s="501">
        <f t="shared" si="6"/>
        <v>2.3333333333333339</v>
      </c>
      <c r="I57" s="334">
        <v>10</v>
      </c>
      <c r="J57" s="334">
        <v>10</v>
      </c>
      <c r="K57" s="501">
        <f t="shared" si="12"/>
        <v>0</v>
      </c>
      <c r="L57" s="334">
        <v>10</v>
      </c>
      <c r="M57" s="334">
        <v>10</v>
      </c>
      <c r="N57" s="501">
        <f t="shared" si="7"/>
        <v>0</v>
      </c>
      <c r="O57" s="334">
        <v>10</v>
      </c>
      <c r="P57" s="334">
        <v>10</v>
      </c>
      <c r="Q57" s="502">
        <f t="shared" si="8"/>
        <v>0</v>
      </c>
      <c r="R57" s="384">
        <v>0.859375</v>
      </c>
      <c r="S57" s="384">
        <v>0.96875</v>
      </c>
      <c r="T57" s="502">
        <f t="shared" si="9"/>
        <v>0.109375</v>
      </c>
      <c r="U57" s="450">
        <v>8.59375</v>
      </c>
      <c r="V57" s="450">
        <v>9.6875</v>
      </c>
      <c r="W57" s="502">
        <f t="shared" si="10"/>
        <v>1.09375</v>
      </c>
    </row>
    <row r="58" spans="2:23" ht="15.6" x14ac:dyDescent="0.3">
      <c r="B58" s="110">
        <v>51</v>
      </c>
      <c r="C58" s="110">
        <v>74</v>
      </c>
      <c r="D58" s="482">
        <v>-23</v>
      </c>
      <c r="E58" s="437" t="s">
        <v>284</v>
      </c>
      <c r="F58" s="500">
        <v>5</v>
      </c>
      <c r="G58" s="500">
        <v>5</v>
      </c>
      <c r="H58" s="501">
        <f t="shared" si="6"/>
        <v>0</v>
      </c>
      <c r="I58" s="334">
        <v>3.75</v>
      </c>
      <c r="J58" s="334">
        <v>3.75</v>
      </c>
      <c r="K58" s="501">
        <f t="shared" si="12"/>
        <v>0</v>
      </c>
      <c r="L58" s="334">
        <v>10</v>
      </c>
      <c r="M58" s="334">
        <v>10</v>
      </c>
      <c r="N58" s="501">
        <f t="shared" si="7"/>
        <v>0</v>
      </c>
      <c r="O58" s="334">
        <v>0</v>
      </c>
      <c r="P58" s="334">
        <v>0</v>
      </c>
      <c r="Q58" s="502">
        <f t="shared" si="8"/>
        <v>0</v>
      </c>
      <c r="R58" s="384">
        <v>0.48148148148148145</v>
      </c>
      <c r="S58" s="384">
        <v>0.48148148148148145</v>
      </c>
      <c r="T58" s="502">
        <f t="shared" si="9"/>
        <v>0</v>
      </c>
      <c r="U58" s="450">
        <v>4.8148148148148149</v>
      </c>
      <c r="V58" s="450">
        <v>4.8148148148148149</v>
      </c>
      <c r="W58" s="502">
        <f t="shared" si="10"/>
        <v>0</v>
      </c>
    </row>
    <row r="59" spans="2:23" ht="15.6" x14ac:dyDescent="0.3">
      <c r="B59" s="110">
        <v>7</v>
      </c>
      <c r="C59" s="110">
        <v>16</v>
      </c>
      <c r="D59" s="482">
        <v>-9</v>
      </c>
      <c r="E59" s="369" t="s">
        <v>10</v>
      </c>
      <c r="F59" s="500">
        <v>8.6666666666666679</v>
      </c>
      <c r="G59" s="500">
        <v>8.6666666666666679</v>
      </c>
      <c r="H59" s="501">
        <f t="shared" si="6"/>
        <v>0</v>
      </c>
      <c r="I59" s="334">
        <v>8.75</v>
      </c>
      <c r="J59" s="334">
        <v>10</v>
      </c>
      <c r="K59" s="501">
        <f t="shared" si="12"/>
        <v>1.25</v>
      </c>
      <c r="L59" s="334">
        <v>10</v>
      </c>
      <c r="M59" s="334">
        <v>10</v>
      </c>
      <c r="N59" s="501">
        <f t="shared" si="7"/>
        <v>0</v>
      </c>
      <c r="O59" s="334">
        <v>10</v>
      </c>
      <c r="P59" s="334">
        <v>10</v>
      </c>
      <c r="Q59" s="502">
        <f t="shared" si="8"/>
        <v>0</v>
      </c>
      <c r="R59" s="384">
        <v>0.9107142857142857</v>
      </c>
      <c r="S59" s="384">
        <v>0.9285714285714286</v>
      </c>
      <c r="T59" s="502">
        <f t="shared" si="9"/>
        <v>1.7857142857142905E-2</v>
      </c>
      <c r="U59" s="450">
        <v>9.1071428571428559</v>
      </c>
      <c r="V59" s="450">
        <v>9.2857142857142865</v>
      </c>
      <c r="W59" s="502">
        <f t="shared" si="10"/>
        <v>0.1785714285714306</v>
      </c>
    </row>
    <row r="60" spans="2:23" ht="15.6" x14ac:dyDescent="0.3">
      <c r="B60" s="110">
        <v>37</v>
      </c>
      <c r="C60" s="110">
        <v>54</v>
      </c>
      <c r="D60" s="482">
        <v>-17</v>
      </c>
      <c r="E60" s="369" t="s">
        <v>11</v>
      </c>
      <c r="F60" s="500">
        <v>3.6666666666666665</v>
      </c>
      <c r="G60" s="500">
        <v>3.333333333333333</v>
      </c>
      <c r="H60" s="501">
        <f t="shared" si="6"/>
        <v>-0.33333333333333348</v>
      </c>
      <c r="I60" s="334">
        <v>6.25</v>
      </c>
      <c r="J60" s="334">
        <v>6.25</v>
      </c>
      <c r="K60" s="501">
        <f t="shared" si="12"/>
        <v>0</v>
      </c>
      <c r="L60" s="334">
        <v>10</v>
      </c>
      <c r="M60" s="334">
        <v>10</v>
      </c>
      <c r="N60" s="501">
        <f t="shared" si="7"/>
        <v>0</v>
      </c>
      <c r="O60" s="334">
        <v>10</v>
      </c>
      <c r="P60" s="334">
        <v>10</v>
      </c>
      <c r="Q60" s="502">
        <f t="shared" si="8"/>
        <v>0</v>
      </c>
      <c r="R60" s="384">
        <v>0.6071428571428571</v>
      </c>
      <c r="S60" s="384">
        <v>0.5892857142857143</v>
      </c>
      <c r="T60" s="502">
        <f t="shared" si="9"/>
        <v>-1.7857142857142794E-2</v>
      </c>
      <c r="U60" s="450">
        <v>6.0714285714285703</v>
      </c>
      <c r="V60" s="450">
        <v>5.8928571428571423</v>
      </c>
      <c r="W60" s="502">
        <f t="shared" si="10"/>
        <v>-0.17857142857142794</v>
      </c>
    </row>
    <row r="61" spans="2:23" ht="15.6" x14ac:dyDescent="0.3">
      <c r="B61" s="110">
        <v>52</v>
      </c>
      <c r="C61" s="110">
        <v>57</v>
      </c>
      <c r="D61" s="482">
        <v>-5</v>
      </c>
      <c r="E61" s="369" t="s">
        <v>334</v>
      </c>
      <c r="F61" s="500">
        <v>1</v>
      </c>
      <c r="G61" s="500">
        <v>2.3333333333333335</v>
      </c>
      <c r="H61" s="501">
        <f t="shared" si="6"/>
        <v>1.3333333333333335</v>
      </c>
      <c r="I61" s="334">
        <v>10</v>
      </c>
      <c r="J61" s="334">
        <v>10</v>
      </c>
      <c r="K61" s="501">
        <f t="shared" si="12"/>
        <v>0</v>
      </c>
      <c r="L61" s="334">
        <v>9</v>
      </c>
      <c r="M61" s="334">
        <v>10</v>
      </c>
      <c r="N61" s="501">
        <f t="shared" si="7"/>
        <v>1</v>
      </c>
      <c r="O61" s="334">
        <v>2.5</v>
      </c>
      <c r="P61" s="334">
        <v>5</v>
      </c>
      <c r="Q61" s="502">
        <f t="shared" si="8"/>
        <v>2.5</v>
      </c>
      <c r="R61" s="384">
        <v>0.46875</v>
      </c>
      <c r="S61" s="384">
        <v>0.578125</v>
      </c>
      <c r="T61" s="502">
        <f t="shared" si="9"/>
        <v>0.109375</v>
      </c>
      <c r="U61" s="450">
        <v>4.6875</v>
      </c>
      <c r="V61" s="450">
        <v>5.78125</v>
      </c>
      <c r="W61" s="502">
        <f t="shared" si="10"/>
        <v>1.09375</v>
      </c>
    </row>
    <row r="62" spans="2:23" ht="15.6" x14ac:dyDescent="0.3">
      <c r="B62" s="110">
        <v>54</v>
      </c>
      <c r="C62" s="110">
        <v>57</v>
      </c>
      <c r="D62" s="482">
        <v>-3</v>
      </c>
      <c r="E62" s="369" t="s">
        <v>12</v>
      </c>
      <c r="F62" s="500">
        <v>1.3333333333333333</v>
      </c>
      <c r="G62" s="500">
        <v>2</v>
      </c>
      <c r="H62" s="501">
        <f t="shared" si="6"/>
        <v>0.66666666666666674</v>
      </c>
      <c r="I62" s="334">
        <v>6.25</v>
      </c>
      <c r="J62" s="334">
        <v>10</v>
      </c>
      <c r="K62" s="501">
        <f t="shared" si="12"/>
        <v>3.75</v>
      </c>
      <c r="L62" s="334">
        <v>9</v>
      </c>
      <c r="M62" s="334">
        <v>9</v>
      </c>
      <c r="N62" s="501">
        <f t="shared" si="7"/>
        <v>0</v>
      </c>
      <c r="O62" s="334">
        <v>7.5</v>
      </c>
      <c r="P62" s="334">
        <v>7.5</v>
      </c>
      <c r="Q62" s="502">
        <f t="shared" si="8"/>
        <v>0</v>
      </c>
      <c r="R62" s="384">
        <v>0.453125</v>
      </c>
      <c r="S62" s="384">
        <v>0.578125</v>
      </c>
      <c r="T62" s="502">
        <f t="shared" si="9"/>
        <v>0.125</v>
      </c>
      <c r="U62" s="450">
        <v>4.53125</v>
      </c>
      <c r="V62" s="450">
        <v>5.78125</v>
      </c>
      <c r="W62" s="502">
        <f t="shared" si="10"/>
        <v>1.25</v>
      </c>
    </row>
    <row r="63" spans="2:23" ht="15.6" x14ac:dyDescent="0.3">
      <c r="B63" s="110">
        <v>50</v>
      </c>
      <c r="C63" s="110">
        <v>65</v>
      </c>
      <c r="D63" s="482">
        <v>-15</v>
      </c>
      <c r="E63" s="369" t="s">
        <v>13</v>
      </c>
      <c r="F63" s="500">
        <v>1.6666666666666665</v>
      </c>
      <c r="G63" s="500">
        <v>2.6666666666666665</v>
      </c>
      <c r="H63" s="501">
        <f t="shared" si="6"/>
        <v>1</v>
      </c>
      <c r="I63" s="334">
        <v>8.75</v>
      </c>
      <c r="J63" s="334">
        <v>8.75</v>
      </c>
      <c r="K63" s="501">
        <f t="shared" si="12"/>
        <v>0</v>
      </c>
      <c r="L63" s="334">
        <v>10</v>
      </c>
      <c r="M63" s="334">
        <v>9</v>
      </c>
      <c r="N63" s="501">
        <f t="shared" si="7"/>
        <v>-1</v>
      </c>
      <c r="O63" s="334">
        <v>7.5</v>
      </c>
      <c r="P63" s="334">
        <v>7.5</v>
      </c>
      <c r="Q63" s="502">
        <f t="shared" si="8"/>
        <v>0</v>
      </c>
      <c r="R63" s="384">
        <v>0.5</v>
      </c>
      <c r="S63" s="384">
        <v>0.5357142857142857</v>
      </c>
      <c r="T63" s="502">
        <f t="shared" si="9"/>
        <v>3.5714285714285698E-2</v>
      </c>
      <c r="U63" s="450">
        <v>5</v>
      </c>
      <c r="V63" s="450">
        <v>5.3571428571428568</v>
      </c>
      <c r="W63" s="502">
        <f t="shared" si="10"/>
        <v>0.35714285714285676</v>
      </c>
    </row>
    <row r="64" spans="2:23" ht="15.6" x14ac:dyDescent="0.3">
      <c r="B64" s="110">
        <v>93</v>
      </c>
      <c r="C64" s="110">
        <v>106</v>
      </c>
      <c r="D64" s="482">
        <v>-13</v>
      </c>
      <c r="E64" s="369" t="s">
        <v>14</v>
      </c>
      <c r="F64" s="500">
        <v>0</v>
      </c>
      <c r="G64" s="500">
        <v>0.66666666666666663</v>
      </c>
      <c r="H64" s="501">
        <f t="shared" si="6"/>
        <v>0.66666666666666663</v>
      </c>
      <c r="I64" s="334">
        <v>5</v>
      </c>
      <c r="J64" s="334">
        <v>8.75</v>
      </c>
      <c r="K64" s="501">
        <f t="shared" si="12"/>
        <v>3.75</v>
      </c>
      <c r="L64" s="334">
        <v>10</v>
      </c>
      <c r="M64" s="334">
        <v>9</v>
      </c>
      <c r="N64" s="501">
        <f t="shared" si="7"/>
        <v>-1</v>
      </c>
      <c r="O64" s="334">
        <v>0</v>
      </c>
      <c r="P64" s="334">
        <v>0</v>
      </c>
      <c r="Q64" s="502">
        <f t="shared" si="8"/>
        <v>0</v>
      </c>
      <c r="R64" s="384">
        <v>0.22222222222222221</v>
      </c>
      <c r="S64" s="384">
        <v>0.32142857142857145</v>
      </c>
      <c r="T64" s="502">
        <f t="shared" si="9"/>
        <v>9.9206349206349242E-2</v>
      </c>
      <c r="U64" s="450">
        <v>2.2222222222222219</v>
      </c>
      <c r="V64" s="450">
        <v>3.2142857142857149</v>
      </c>
      <c r="W64" s="502">
        <f t="shared" si="10"/>
        <v>0.99206349206349298</v>
      </c>
    </row>
    <row r="65" spans="2:23" ht="15.6" x14ac:dyDescent="0.3">
      <c r="B65" s="110">
        <v>87</v>
      </c>
      <c r="C65" s="486" t="s">
        <v>62</v>
      </c>
      <c r="D65" s="486" t="s">
        <v>62</v>
      </c>
      <c r="E65" s="369" t="s">
        <v>595</v>
      </c>
      <c r="F65" s="500">
        <v>2</v>
      </c>
      <c r="G65" s="448" t="s">
        <v>62</v>
      </c>
      <c r="H65" s="448" t="s">
        <v>62</v>
      </c>
      <c r="I65" s="334" t="s">
        <v>62</v>
      </c>
      <c r="J65" s="448" t="s">
        <v>62</v>
      </c>
      <c r="K65" s="448" t="s">
        <v>62</v>
      </c>
      <c r="L65" s="334">
        <v>10</v>
      </c>
      <c r="M65" s="448" t="s">
        <v>62</v>
      </c>
      <c r="N65" s="501">
        <f t="shared" si="7"/>
        <v>0</v>
      </c>
      <c r="O65" s="334">
        <v>0</v>
      </c>
      <c r="P65" s="510" t="s">
        <v>62</v>
      </c>
      <c r="Q65" s="502">
        <f t="shared" si="8"/>
        <v>0</v>
      </c>
      <c r="R65" s="384">
        <v>0.30434782608695654</v>
      </c>
      <c r="S65" s="384" t="s">
        <v>62</v>
      </c>
      <c r="T65" s="502">
        <f t="shared" si="9"/>
        <v>0</v>
      </c>
      <c r="U65" s="450">
        <v>3.0434782608695654</v>
      </c>
      <c r="V65" s="448" t="s">
        <v>62</v>
      </c>
      <c r="W65" s="502">
        <f t="shared" si="10"/>
        <v>0</v>
      </c>
    </row>
    <row r="66" spans="2:23" ht="15.6" x14ac:dyDescent="0.3">
      <c r="B66" s="110">
        <v>90</v>
      </c>
      <c r="C66" s="110">
        <v>86</v>
      </c>
      <c r="D66" s="482">
        <v>4</v>
      </c>
      <c r="E66" s="369" t="s">
        <v>15</v>
      </c>
      <c r="F66" s="500">
        <v>1.6666666666666665</v>
      </c>
      <c r="G66" s="500">
        <v>3</v>
      </c>
      <c r="H66" s="501">
        <f t="shared" ref="H66:H79" si="13">IF(ISERROR(G66-F66),0,(G66-F66))</f>
        <v>1.3333333333333335</v>
      </c>
      <c r="I66" s="334" t="s">
        <v>62</v>
      </c>
      <c r="J66" s="334">
        <v>6.25</v>
      </c>
      <c r="K66" s="448" t="s">
        <v>62</v>
      </c>
      <c r="L66" s="334">
        <v>9</v>
      </c>
      <c r="M66" s="334">
        <v>10</v>
      </c>
      <c r="N66" s="501">
        <f t="shared" si="7"/>
        <v>1</v>
      </c>
      <c r="O66" s="334">
        <v>0</v>
      </c>
      <c r="P66" s="334">
        <v>0</v>
      </c>
      <c r="Q66" s="502">
        <f t="shared" si="8"/>
        <v>0</v>
      </c>
      <c r="R66" s="384">
        <v>0.29166666666666669</v>
      </c>
      <c r="S66" s="384">
        <v>0.42857142857142855</v>
      </c>
      <c r="T66" s="502">
        <f t="shared" si="9"/>
        <v>0.13690476190476186</v>
      </c>
      <c r="U66" s="450">
        <v>2.9166666666666665</v>
      </c>
      <c r="V66" s="450">
        <v>4.2857142857142856</v>
      </c>
      <c r="W66" s="502">
        <f t="shared" si="10"/>
        <v>1.3690476190476191</v>
      </c>
    </row>
    <row r="67" spans="2:23" ht="15.6" x14ac:dyDescent="0.3">
      <c r="B67" s="110">
        <v>91</v>
      </c>
      <c r="C67" s="110">
        <v>114</v>
      </c>
      <c r="D67" s="482">
        <v>-23</v>
      </c>
      <c r="E67" s="437" t="s">
        <v>285</v>
      </c>
      <c r="F67" s="500">
        <v>1.3333333333333333</v>
      </c>
      <c r="G67" s="500">
        <v>1.6666666666666665</v>
      </c>
      <c r="H67" s="501">
        <f t="shared" si="13"/>
        <v>0.33333333333333326</v>
      </c>
      <c r="I67" s="334" t="s">
        <v>62</v>
      </c>
      <c r="J67" s="334" t="s">
        <v>62</v>
      </c>
      <c r="K67" s="334" t="s">
        <v>62</v>
      </c>
      <c r="L67" s="334">
        <v>10</v>
      </c>
      <c r="M67" s="334">
        <v>10</v>
      </c>
      <c r="N67" s="501">
        <f t="shared" si="7"/>
        <v>0</v>
      </c>
      <c r="O67" s="334">
        <v>0</v>
      </c>
      <c r="P67" s="334">
        <v>0</v>
      </c>
      <c r="Q67" s="502">
        <f t="shared" si="8"/>
        <v>0</v>
      </c>
      <c r="R67" s="384">
        <v>0.2608695652173913</v>
      </c>
      <c r="S67" s="384">
        <v>0.28260869565217389</v>
      </c>
      <c r="T67" s="502">
        <f t="shared" si="9"/>
        <v>2.1739130434782594E-2</v>
      </c>
      <c r="U67" s="450">
        <v>2.6086956521739131</v>
      </c>
      <c r="V67" s="450">
        <v>2.8260869565217388</v>
      </c>
      <c r="W67" s="502">
        <f t="shared" si="10"/>
        <v>0.21739130434782572</v>
      </c>
    </row>
    <row r="68" spans="2:23" ht="15.6" x14ac:dyDescent="0.3">
      <c r="B68" s="110">
        <v>71</v>
      </c>
      <c r="C68" s="110">
        <v>83</v>
      </c>
      <c r="D68" s="482">
        <v>-12</v>
      </c>
      <c r="E68" s="369" t="s">
        <v>16</v>
      </c>
      <c r="F68" s="500">
        <v>2</v>
      </c>
      <c r="G68" s="500">
        <v>1</v>
      </c>
      <c r="H68" s="501">
        <f t="shared" si="13"/>
        <v>-1</v>
      </c>
      <c r="I68" s="334">
        <v>6.875</v>
      </c>
      <c r="J68" s="334">
        <v>10</v>
      </c>
      <c r="K68" s="501">
        <f t="shared" ref="K68:K74" si="14">IF(ISERROR(J68-I68),0,(J68-I68))</f>
        <v>3.125</v>
      </c>
      <c r="L68" s="334">
        <v>10</v>
      </c>
      <c r="M68" s="334">
        <v>9</v>
      </c>
      <c r="N68" s="501">
        <f t="shared" si="7"/>
        <v>-1</v>
      </c>
      <c r="O68" s="334">
        <v>0</v>
      </c>
      <c r="P68" s="334">
        <v>0</v>
      </c>
      <c r="Q68" s="502">
        <f t="shared" si="8"/>
        <v>0</v>
      </c>
      <c r="R68" s="384">
        <v>0.40322580645161288</v>
      </c>
      <c r="S68" s="384">
        <v>0.4375</v>
      </c>
      <c r="T68" s="502">
        <f t="shared" si="9"/>
        <v>3.4274193548387122E-2</v>
      </c>
      <c r="U68" s="450">
        <v>4.032258064516129</v>
      </c>
      <c r="V68" s="450">
        <v>4.375</v>
      </c>
      <c r="W68" s="502">
        <f t="shared" si="10"/>
        <v>0.342741935483871</v>
      </c>
    </row>
    <row r="69" spans="2:23" ht="15.6" x14ac:dyDescent="0.3">
      <c r="B69" s="110">
        <v>69</v>
      </c>
      <c r="C69" s="110">
        <v>82</v>
      </c>
      <c r="D69" s="482">
        <v>-13</v>
      </c>
      <c r="E69" s="437" t="s">
        <v>611</v>
      </c>
      <c r="F69" s="500">
        <v>1.3333333333333333</v>
      </c>
      <c r="G69" s="500">
        <v>1.6666666666666665</v>
      </c>
      <c r="H69" s="501">
        <f t="shared" si="13"/>
        <v>0.33333333333333326</v>
      </c>
      <c r="I69" s="334">
        <v>7.5</v>
      </c>
      <c r="J69" s="334">
        <v>7.5</v>
      </c>
      <c r="K69" s="501">
        <f t="shared" si="14"/>
        <v>0</v>
      </c>
      <c r="L69" s="334">
        <v>10</v>
      </c>
      <c r="M69" s="334">
        <v>10</v>
      </c>
      <c r="N69" s="501">
        <f t="shared" si="7"/>
        <v>0</v>
      </c>
      <c r="O69" s="334">
        <v>5</v>
      </c>
      <c r="P69" s="334">
        <v>5</v>
      </c>
      <c r="Q69" s="502">
        <f t="shared" si="8"/>
        <v>0</v>
      </c>
      <c r="R69" s="384">
        <v>0.40740740740740738</v>
      </c>
      <c r="S69" s="384">
        <v>0.44642857142857145</v>
      </c>
      <c r="T69" s="502">
        <f t="shared" si="9"/>
        <v>3.9021164021164068E-2</v>
      </c>
      <c r="U69" s="450">
        <v>4.0740740740740735</v>
      </c>
      <c r="V69" s="450">
        <v>4.4642857142857144</v>
      </c>
      <c r="W69" s="502">
        <f t="shared" si="10"/>
        <v>0.3902116402116409</v>
      </c>
    </row>
    <row r="70" spans="2:23" ht="15.6" x14ac:dyDescent="0.3">
      <c r="B70" s="110">
        <v>44</v>
      </c>
      <c r="C70" s="110">
        <v>69</v>
      </c>
      <c r="D70" s="482">
        <v>-25</v>
      </c>
      <c r="E70" s="369" t="s">
        <v>17</v>
      </c>
      <c r="F70" s="500">
        <v>2.6666666666666665</v>
      </c>
      <c r="G70" s="500">
        <v>2.6666666666666665</v>
      </c>
      <c r="H70" s="501">
        <f t="shared" si="13"/>
        <v>0</v>
      </c>
      <c r="I70" s="334">
        <v>8.75</v>
      </c>
      <c r="J70" s="334">
        <v>7.5</v>
      </c>
      <c r="K70" s="501">
        <f t="shared" si="14"/>
        <v>-1.25</v>
      </c>
      <c r="L70" s="334">
        <v>10</v>
      </c>
      <c r="M70" s="334">
        <v>9</v>
      </c>
      <c r="N70" s="501">
        <f t="shared" ref="N70:N101" si="15">IF(ISERROR(M70-L70),0,(M70-L70))</f>
        <v>-1</v>
      </c>
      <c r="O70" s="334">
        <v>5</v>
      </c>
      <c r="P70" s="334">
        <v>5</v>
      </c>
      <c r="Q70" s="502">
        <f t="shared" ref="Q70:Q101" si="16">IF(ISERROR(P70-O70),0,(P70-O70))</f>
        <v>0</v>
      </c>
      <c r="R70" s="384">
        <v>0.54838709677419351</v>
      </c>
      <c r="S70" s="384">
        <v>0.515625</v>
      </c>
      <c r="T70" s="502">
        <f t="shared" ref="T70:T101" si="17">IF(ISERROR(S70-R70),0,(S70-R70))</f>
        <v>-3.2762096774193505E-2</v>
      </c>
      <c r="U70" s="450">
        <v>5.4838709677419351</v>
      </c>
      <c r="V70" s="450">
        <v>5.15625</v>
      </c>
      <c r="W70" s="502">
        <f t="shared" ref="W70:W101" si="18">IF(ISERROR(V70-U70),0,(V70-U70))</f>
        <v>-0.32762096774193505</v>
      </c>
    </row>
    <row r="71" spans="2:23" ht="15.6" x14ac:dyDescent="0.3">
      <c r="B71" s="110">
        <v>56</v>
      </c>
      <c r="C71" s="110">
        <v>67</v>
      </c>
      <c r="D71" s="482">
        <v>-11</v>
      </c>
      <c r="E71" s="437" t="s">
        <v>612</v>
      </c>
      <c r="F71" s="500">
        <v>3.6666666666666665</v>
      </c>
      <c r="G71" s="500">
        <v>4.3333333333333339</v>
      </c>
      <c r="H71" s="501">
        <f t="shared" si="13"/>
        <v>0.66666666666666741</v>
      </c>
      <c r="I71" s="334">
        <v>5</v>
      </c>
      <c r="J71" s="334">
        <v>7.5</v>
      </c>
      <c r="K71" s="501">
        <f t="shared" si="14"/>
        <v>2.5</v>
      </c>
      <c r="L71" s="334">
        <v>10</v>
      </c>
      <c r="M71" s="334">
        <v>10</v>
      </c>
      <c r="N71" s="501">
        <f t="shared" si="15"/>
        <v>0</v>
      </c>
      <c r="O71" s="334">
        <v>0</v>
      </c>
      <c r="P71" s="334">
        <v>0</v>
      </c>
      <c r="Q71" s="502">
        <f t="shared" si="16"/>
        <v>0</v>
      </c>
      <c r="R71" s="384">
        <v>0.44642857142857145</v>
      </c>
      <c r="S71" s="384">
        <v>0.5178571428571429</v>
      </c>
      <c r="T71" s="502">
        <f t="shared" si="17"/>
        <v>7.1428571428571452E-2</v>
      </c>
      <c r="U71" s="450">
        <v>4.4642857142857144</v>
      </c>
      <c r="V71" s="450">
        <v>5.1785714285714288</v>
      </c>
      <c r="W71" s="502">
        <f t="shared" si="18"/>
        <v>0.71428571428571441</v>
      </c>
    </row>
    <row r="72" spans="2:23" ht="15.6" x14ac:dyDescent="0.3">
      <c r="B72" s="110">
        <v>56</v>
      </c>
      <c r="C72" s="110">
        <v>67</v>
      </c>
      <c r="D72" s="482">
        <v>-11</v>
      </c>
      <c r="E72" s="437" t="s">
        <v>288</v>
      </c>
      <c r="F72" s="500">
        <v>1.6666666666666665</v>
      </c>
      <c r="G72" s="500">
        <v>2.3333333333333335</v>
      </c>
      <c r="H72" s="501">
        <f t="shared" si="13"/>
        <v>0.66666666666666696</v>
      </c>
      <c r="I72" s="334">
        <v>5</v>
      </c>
      <c r="J72" s="334">
        <v>7.5</v>
      </c>
      <c r="K72" s="501">
        <f t="shared" si="14"/>
        <v>2.5</v>
      </c>
      <c r="L72" s="334">
        <v>10</v>
      </c>
      <c r="M72" s="334">
        <v>10</v>
      </c>
      <c r="N72" s="501">
        <f t="shared" si="15"/>
        <v>0</v>
      </c>
      <c r="O72" s="334">
        <v>7.5</v>
      </c>
      <c r="P72" s="334">
        <v>7.5</v>
      </c>
      <c r="Q72" s="502">
        <f t="shared" si="16"/>
        <v>0</v>
      </c>
      <c r="R72" s="384">
        <v>0.44642857142857145</v>
      </c>
      <c r="S72" s="384">
        <v>0.5178571428571429</v>
      </c>
      <c r="T72" s="502">
        <f t="shared" si="17"/>
        <v>7.1428571428571452E-2</v>
      </c>
      <c r="U72" s="450">
        <v>4.4642857142857144</v>
      </c>
      <c r="V72" s="450">
        <v>5.1785714285714288</v>
      </c>
      <c r="W72" s="502">
        <f t="shared" si="18"/>
        <v>0.71428571428571441</v>
      </c>
    </row>
    <row r="73" spans="2:23" ht="15.6" x14ac:dyDescent="0.3">
      <c r="B73" s="110">
        <v>5</v>
      </c>
      <c r="C73" s="110">
        <v>23</v>
      </c>
      <c r="D73" s="482">
        <v>-18</v>
      </c>
      <c r="E73" s="369" t="s">
        <v>18</v>
      </c>
      <c r="F73" s="500">
        <v>9.6666666666666661</v>
      </c>
      <c r="G73" s="500">
        <v>8.3333333333333339</v>
      </c>
      <c r="H73" s="501">
        <f t="shared" si="13"/>
        <v>-1.3333333333333321</v>
      </c>
      <c r="I73" s="334">
        <v>8.75</v>
      </c>
      <c r="J73" s="334">
        <v>8.75</v>
      </c>
      <c r="K73" s="501">
        <f t="shared" si="14"/>
        <v>0</v>
      </c>
      <c r="L73" s="334">
        <v>10</v>
      </c>
      <c r="M73" s="334">
        <v>10</v>
      </c>
      <c r="N73" s="501">
        <f t="shared" si="15"/>
        <v>0</v>
      </c>
      <c r="O73" s="334">
        <v>10</v>
      </c>
      <c r="P73" s="334">
        <v>10</v>
      </c>
      <c r="Q73" s="502">
        <f t="shared" si="16"/>
        <v>0</v>
      </c>
      <c r="R73" s="384">
        <v>0.953125</v>
      </c>
      <c r="S73" s="384">
        <v>0.890625</v>
      </c>
      <c r="T73" s="502">
        <f t="shared" si="17"/>
        <v>-6.25E-2</v>
      </c>
      <c r="U73" s="450">
        <v>9.53125</v>
      </c>
      <c r="V73" s="450">
        <v>8.90625</v>
      </c>
      <c r="W73" s="502">
        <f t="shared" si="18"/>
        <v>-0.625</v>
      </c>
    </row>
    <row r="74" spans="2:23" ht="15.6" x14ac:dyDescent="0.3">
      <c r="B74" s="110">
        <v>63</v>
      </c>
      <c r="C74" s="110">
        <v>65</v>
      </c>
      <c r="D74" s="482">
        <v>-2</v>
      </c>
      <c r="E74" s="369" t="s">
        <v>19</v>
      </c>
      <c r="F74" s="500">
        <v>1.3333333333333333</v>
      </c>
      <c r="G74" s="500">
        <v>2.6666666666666665</v>
      </c>
      <c r="H74" s="501">
        <f t="shared" si="13"/>
        <v>1.3333333333333333</v>
      </c>
      <c r="I74" s="334">
        <v>7.5</v>
      </c>
      <c r="J74" s="334">
        <v>7.5</v>
      </c>
      <c r="K74" s="501">
        <f t="shared" si="14"/>
        <v>0</v>
      </c>
      <c r="L74" s="334">
        <v>10</v>
      </c>
      <c r="M74" s="334">
        <v>10</v>
      </c>
      <c r="N74" s="501">
        <f t="shared" si="15"/>
        <v>0</v>
      </c>
      <c r="O74" s="334">
        <v>5</v>
      </c>
      <c r="P74" s="334">
        <v>7.5</v>
      </c>
      <c r="Q74" s="502">
        <f t="shared" si="16"/>
        <v>2.5</v>
      </c>
      <c r="R74" s="384">
        <v>0.42857142857142855</v>
      </c>
      <c r="S74" s="384">
        <v>0.5357142857142857</v>
      </c>
      <c r="T74" s="502">
        <f t="shared" si="17"/>
        <v>0.10714285714285715</v>
      </c>
      <c r="U74" s="450">
        <v>4.2857142857142856</v>
      </c>
      <c r="V74" s="450">
        <v>5.3571428571428568</v>
      </c>
      <c r="W74" s="502">
        <f t="shared" si="18"/>
        <v>1.0714285714285712</v>
      </c>
    </row>
    <row r="75" spans="2:23" ht="15.6" x14ac:dyDescent="0.3">
      <c r="B75" s="110">
        <v>100</v>
      </c>
      <c r="C75" s="110">
        <v>124</v>
      </c>
      <c r="D75" s="482">
        <v>-24</v>
      </c>
      <c r="E75" s="369" t="s">
        <v>20</v>
      </c>
      <c r="F75" s="500">
        <v>0</v>
      </c>
      <c r="G75" s="500">
        <v>0</v>
      </c>
      <c r="H75" s="501">
        <f t="shared" si="13"/>
        <v>0</v>
      </c>
      <c r="I75" s="334" t="s">
        <v>62</v>
      </c>
      <c r="J75" s="334" t="s">
        <v>62</v>
      </c>
      <c r="K75" s="334" t="s">
        <v>62</v>
      </c>
      <c r="L75" s="334">
        <v>0</v>
      </c>
      <c r="M75" s="334">
        <v>0</v>
      </c>
      <c r="N75" s="501">
        <f t="shared" si="15"/>
        <v>0</v>
      </c>
      <c r="O75" s="334">
        <v>0</v>
      </c>
      <c r="P75" s="334">
        <v>0</v>
      </c>
      <c r="Q75" s="502">
        <f t="shared" si="16"/>
        <v>0</v>
      </c>
      <c r="R75" s="384">
        <v>0</v>
      </c>
      <c r="S75" s="384">
        <v>0</v>
      </c>
      <c r="T75" s="502">
        <f t="shared" si="17"/>
        <v>0</v>
      </c>
      <c r="U75" s="450">
        <v>0</v>
      </c>
      <c r="V75" s="450">
        <v>0</v>
      </c>
      <c r="W75" s="502">
        <f t="shared" si="18"/>
        <v>0</v>
      </c>
    </row>
    <row r="76" spans="2:23" ht="15.6" x14ac:dyDescent="0.3">
      <c r="B76" s="110">
        <v>15</v>
      </c>
      <c r="C76" s="110">
        <v>20</v>
      </c>
      <c r="D76" s="482">
        <v>-5</v>
      </c>
      <c r="E76" s="369" t="s">
        <v>336</v>
      </c>
      <c r="F76" s="500">
        <v>8.3333333333333339</v>
      </c>
      <c r="G76" s="500">
        <v>9</v>
      </c>
      <c r="H76" s="501">
        <f t="shared" si="13"/>
        <v>0.66666666666666607</v>
      </c>
      <c r="I76" s="334" t="s">
        <v>62</v>
      </c>
      <c r="J76" s="334" t="s">
        <v>62</v>
      </c>
      <c r="K76" s="334" t="s">
        <v>62</v>
      </c>
      <c r="L76" s="334">
        <v>10</v>
      </c>
      <c r="M76" s="334">
        <v>10</v>
      </c>
      <c r="N76" s="501">
        <f t="shared" si="15"/>
        <v>0</v>
      </c>
      <c r="O76" s="334">
        <v>5</v>
      </c>
      <c r="P76" s="334">
        <v>7.5</v>
      </c>
      <c r="Q76" s="502">
        <f t="shared" si="16"/>
        <v>2.5</v>
      </c>
      <c r="R76" s="384">
        <v>0.8125</v>
      </c>
      <c r="S76" s="384">
        <v>0.89583333333333337</v>
      </c>
      <c r="T76" s="502">
        <f t="shared" si="17"/>
        <v>8.333333333333337E-2</v>
      </c>
      <c r="U76" s="450">
        <v>8.125</v>
      </c>
      <c r="V76" s="450">
        <v>8.9583333333333339</v>
      </c>
      <c r="W76" s="502">
        <f t="shared" si="18"/>
        <v>0.83333333333333393</v>
      </c>
    </row>
    <row r="77" spans="2:23" ht="15.6" x14ac:dyDescent="0.3">
      <c r="B77" s="110">
        <v>56</v>
      </c>
      <c r="C77" s="110">
        <v>77</v>
      </c>
      <c r="D77" s="482">
        <v>-21</v>
      </c>
      <c r="E77" s="436" t="s">
        <v>21</v>
      </c>
      <c r="F77" s="500">
        <v>2</v>
      </c>
      <c r="G77" s="500">
        <v>1.6666666666666665</v>
      </c>
      <c r="H77" s="501">
        <f t="shared" si="13"/>
        <v>-0.33333333333333348</v>
      </c>
      <c r="I77" s="334">
        <v>7.5</v>
      </c>
      <c r="J77" s="334">
        <v>7.5</v>
      </c>
      <c r="K77" s="501">
        <f>IF(ISERROR(J77-I77),0,(J77-I77))</f>
        <v>0</v>
      </c>
      <c r="L77" s="334">
        <v>9</v>
      </c>
      <c r="M77" s="334">
        <v>9</v>
      </c>
      <c r="N77" s="501">
        <f t="shared" si="15"/>
        <v>0</v>
      </c>
      <c r="O77" s="334">
        <v>5</v>
      </c>
      <c r="P77" s="334">
        <v>7.5</v>
      </c>
      <c r="Q77" s="502">
        <f t="shared" si="16"/>
        <v>2.5</v>
      </c>
      <c r="R77" s="384">
        <v>0.44642857142857145</v>
      </c>
      <c r="S77" s="384">
        <v>0.4642857142857143</v>
      </c>
      <c r="T77" s="502">
        <f t="shared" si="17"/>
        <v>1.7857142857142849E-2</v>
      </c>
      <c r="U77" s="450">
        <v>4.4642857142857144</v>
      </c>
      <c r="V77" s="450">
        <v>4.6428571428571432</v>
      </c>
      <c r="W77" s="502">
        <f t="shared" si="18"/>
        <v>0.17857142857142883</v>
      </c>
    </row>
    <row r="78" spans="2:23" ht="15.6" x14ac:dyDescent="0.3">
      <c r="B78" s="110">
        <v>37</v>
      </c>
      <c r="C78" s="110">
        <v>25</v>
      </c>
      <c r="D78" s="482">
        <v>12</v>
      </c>
      <c r="E78" s="369" t="s">
        <v>376</v>
      </c>
      <c r="F78" s="500">
        <v>3.6666666666666665</v>
      </c>
      <c r="G78" s="500">
        <v>8.3333333333333339</v>
      </c>
      <c r="H78" s="501">
        <f t="shared" si="13"/>
        <v>4.6666666666666679</v>
      </c>
      <c r="I78" s="334">
        <v>8.75</v>
      </c>
      <c r="J78" s="334">
        <v>10</v>
      </c>
      <c r="K78" s="501">
        <f>IF(ISERROR(J78-I78),0,(J78-I78))</f>
        <v>1.25</v>
      </c>
      <c r="L78" s="334">
        <v>10</v>
      </c>
      <c r="M78" s="334">
        <v>10</v>
      </c>
      <c r="N78" s="501">
        <f t="shared" si="15"/>
        <v>0</v>
      </c>
      <c r="O78" s="334">
        <v>7.5</v>
      </c>
      <c r="P78" s="334">
        <v>7.5</v>
      </c>
      <c r="Q78" s="502">
        <f t="shared" si="16"/>
        <v>0</v>
      </c>
      <c r="R78" s="384">
        <v>0.6071428571428571</v>
      </c>
      <c r="S78" s="384">
        <v>0.875</v>
      </c>
      <c r="T78" s="502">
        <f t="shared" si="17"/>
        <v>0.2678571428571429</v>
      </c>
      <c r="U78" s="450">
        <v>6.0714285714285703</v>
      </c>
      <c r="V78" s="450">
        <v>8.75</v>
      </c>
      <c r="W78" s="502">
        <f t="shared" si="18"/>
        <v>2.6785714285714297</v>
      </c>
    </row>
    <row r="79" spans="2:23" ht="15.6" x14ac:dyDescent="0.3">
      <c r="B79" s="110">
        <v>98</v>
      </c>
      <c r="C79" s="110">
        <v>121</v>
      </c>
      <c r="D79" s="482">
        <v>-23</v>
      </c>
      <c r="E79" s="369" t="s">
        <v>300</v>
      </c>
      <c r="F79" s="500">
        <v>0</v>
      </c>
      <c r="G79" s="500">
        <v>0</v>
      </c>
      <c r="H79" s="501">
        <f t="shared" si="13"/>
        <v>0</v>
      </c>
      <c r="I79" s="334" t="s">
        <v>62</v>
      </c>
      <c r="J79" s="334" t="s">
        <v>62</v>
      </c>
      <c r="K79" s="334" t="s">
        <v>62</v>
      </c>
      <c r="L79" s="334">
        <v>10</v>
      </c>
      <c r="M79" s="334">
        <v>10</v>
      </c>
      <c r="N79" s="501">
        <f t="shared" si="15"/>
        <v>0</v>
      </c>
      <c r="O79" s="334">
        <v>0</v>
      </c>
      <c r="P79" s="334">
        <v>0</v>
      </c>
      <c r="Q79" s="502">
        <f t="shared" si="16"/>
        <v>0</v>
      </c>
      <c r="R79" s="384">
        <v>0.17391304347826086</v>
      </c>
      <c r="S79" s="384">
        <v>0.17391304347826086</v>
      </c>
      <c r="T79" s="502">
        <f t="shared" si="17"/>
        <v>0</v>
      </c>
      <c r="U79" s="450">
        <v>1.7391304347826086</v>
      </c>
      <c r="V79" s="450">
        <v>1.7391304347826086</v>
      </c>
      <c r="W79" s="502">
        <f t="shared" si="18"/>
        <v>0</v>
      </c>
    </row>
    <row r="80" spans="2:23" ht="15.6" x14ac:dyDescent="0.3">
      <c r="B80" s="110">
        <v>88</v>
      </c>
      <c r="C80" s="110" t="s">
        <v>62</v>
      </c>
      <c r="D80" s="110" t="s">
        <v>62</v>
      </c>
      <c r="E80" s="369" t="s">
        <v>596</v>
      </c>
      <c r="F80" s="500">
        <v>0.66666666666666663</v>
      </c>
      <c r="G80" s="500" t="s">
        <v>62</v>
      </c>
      <c r="H80" s="500" t="s">
        <v>62</v>
      </c>
      <c r="I80" s="334">
        <v>7.5</v>
      </c>
      <c r="J80" s="334" t="s">
        <v>62</v>
      </c>
      <c r="K80" s="334" t="s">
        <v>62</v>
      </c>
      <c r="L80" s="334">
        <v>10</v>
      </c>
      <c r="M80" s="334" t="s">
        <v>62</v>
      </c>
      <c r="N80" s="501">
        <f t="shared" si="15"/>
        <v>0</v>
      </c>
      <c r="O80" s="334">
        <v>0</v>
      </c>
      <c r="P80" s="334" t="s">
        <v>62</v>
      </c>
      <c r="Q80" s="502">
        <f t="shared" si="16"/>
        <v>0</v>
      </c>
      <c r="R80" s="384">
        <v>0.29629629629629628</v>
      </c>
      <c r="S80" s="384" t="s">
        <v>62</v>
      </c>
      <c r="T80" s="502">
        <f t="shared" si="17"/>
        <v>0</v>
      </c>
      <c r="U80" s="450">
        <v>2.9629629629629628</v>
      </c>
      <c r="V80" s="450" t="s">
        <v>62</v>
      </c>
      <c r="W80" s="502">
        <f t="shared" si="18"/>
        <v>0</v>
      </c>
    </row>
    <row r="81" spans="2:23" ht="15.6" x14ac:dyDescent="0.3">
      <c r="B81" s="110">
        <v>73</v>
      </c>
      <c r="C81" s="110">
        <v>102</v>
      </c>
      <c r="D81" s="482">
        <v>-29</v>
      </c>
      <c r="E81" s="369" t="s">
        <v>580</v>
      </c>
      <c r="F81" s="500">
        <v>0.66666666666666663</v>
      </c>
      <c r="G81" s="500">
        <v>0.66666666666666663</v>
      </c>
      <c r="H81" s="501">
        <f t="shared" ref="H81:H106" si="19">IF(ISERROR(G81-F81),0,(G81-F81))</f>
        <v>0</v>
      </c>
      <c r="I81" s="334">
        <v>6.25</v>
      </c>
      <c r="J81" s="334">
        <v>7.5</v>
      </c>
      <c r="K81" s="501">
        <f t="shared" ref="K81:K86" si="20">IF(ISERROR(J81-I81),0,(J81-I81))</f>
        <v>1.25</v>
      </c>
      <c r="L81" s="334">
        <v>9</v>
      </c>
      <c r="M81" s="334">
        <v>9</v>
      </c>
      <c r="N81" s="501">
        <f t="shared" si="15"/>
        <v>0</v>
      </c>
      <c r="O81" s="334">
        <v>5</v>
      </c>
      <c r="P81" s="334">
        <v>2.5</v>
      </c>
      <c r="Q81" s="502">
        <f t="shared" si="16"/>
        <v>-2.5</v>
      </c>
      <c r="R81" s="384">
        <v>0.390625</v>
      </c>
      <c r="S81" s="384">
        <v>0.3392857142857143</v>
      </c>
      <c r="T81" s="502">
        <f t="shared" si="17"/>
        <v>-5.1339285714285698E-2</v>
      </c>
      <c r="U81" s="450">
        <v>3.90625</v>
      </c>
      <c r="V81" s="450">
        <v>3.3928571428571432</v>
      </c>
      <c r="W81" s="502">
        <f t="shared" si="18"/>
        <v>-0.51339285714285676</v>
      </c>
    </row>
    <row r="82" spans="2:23" ht="15.6" x14ac:dyDescent="0.3">
      <c r="B82" s="110">
        <v>70</v>
      </c>
      <c r="C82" s="110">
        <v>88</v>
      </c>
      <c r="D82" s="482">
        <v>-18</v>
      </c>
      <c r="E82" s="437" t="s">
        <v>289</v>
      </c>
      <c r="F82" s="500">
        <v>0.66666666666666663</v>
      </c>
      <c r="G82" s="500">
        <v>0.66666666666666663</v>
      </c>
      <c r="H82" s="501">
        <f t="shared" si="19"/>
        <v>0</v>
      </c>
      <c r="I82" s="334">
        <v>6.25</v>
      </c>
      <c r="J82" s="334">
        <v>6.25</v>
      </c>
      <c r="K82" s="501">
        <f t="shared" si="20"/>
        <v>0</v>
      </c>
      <c r="L82" s="334">
        <v>10</v>
      </c>
      <c r="M82" s="334">
        <v>9</v>
      </c>
      <c r="N82" s="501">
        <f t="shared" si="15"/>
        <v>-1</v>
      </c>
      <c r="O82" s="334">
        <v>5</v>
      </c>
      <c r="P82" s="334">
        <v>7.5</v>
      </c>
      <c r="Q82" s="502">
        <f t="shared" si="16"/>
        <v>2.5</v>
      </c>
      <c r="R82" s="384">
        <v>0.40625</v>
      </c>
      <c r="S82" s="384">
        <v>0.421875</v>
      </c>
      <c r="T82" s="502">
        <f t="shared" si="17"/>
        <v>1.5625E-2</v>
      </c>
      <c r="U82" s="450">
        <v>4.0625</v>
      </c>
      <c r="V82" s="450">
        <v>4.21875</v>
      </c>
      <c r="W82" s="502">
        <f t="shared" si="18"/>
        <v>0.15625</v>
      </c>
    </row>
    <row r="83" spans="2:23" ht="15.6" x14ac:dyDescent="0.3">
      <c r="B83" s="110">
        <v>59</v>
      </c>
      <c r="C83" s="110">
        <v>48</v>
      </c>
      <c r="D83" s="482">
        <v>11</v>
      </c>
      <c r="E83" s="369" t="s">
        <v>613</v>
      </c>
      <c r="F83" s="500">
        <v>0.66666666666666663</v>
      </c>
      <c r="G83" s="500">
        <v>3</v>
      </c>
      <c r="H83" s="501">
        <f t="shared" si="19"/>
        <v>2.3333333333333335</v>
      </c>
      <c r="I83" s="334">
        <v>7.5</v>
      </c>
      <c r="J83" s="334">
        <v>7.5</v>
      </c>
      <c r="K83" s="501">
        <f t="shared" si="20"/>
        <v>0</v>
      </c>
      <c r="L83" s="334">
        <v>10</v>
      </c>
      <c r="M83" s="334">
        <v>10</v>
      </c>
      <c r="N83" s="501">
        <f t="shared" si="15"/>
        <v>0</v>
      </c>
      <c r="O83" s="334">
        <v>5</v>
      </c>
      <c r="P83" s="334">
        <v>10</v>
      </c>
      <c r="Q83" s="502">
        <f t="shared" si="16"/>
        <v>5</v>
      </c>
      <c r="R83" s="384">
        <v>0.4375</v>
      </c>
      <c r="S83" s="384">
        <v>0.609375</v>
      </c>
      <c r="T83" s="502">
        <f t="shared" si="17"/>
        <v>0.171875</v>
      </c>
      <c r="U83" s="450">
        <v>4.375</v>
      </c>
      <c r="V83" s="450">
        <v>6.09375</v>
      </c>
      <c r="W83" s="502">
        <f t="shared" si="18"/>
        <v>1.71875</v>
      </c>
    </row>
    <row r="84" spans="2:23" ht="15.6" x14ac:dyDescent="0.3">
      <c r="B84" s="110">
        <v>16</v>
      </c>
      <c r="C84" s="110">
        <v>12</v>
      </c>
      <c r="D84" s="482">
        <v>4</v>
      </c>
      <c r="E84" s="369" t="s">
        <v>23</v>
      </c>
      <c r="F84" s="500">
        <v>8</v>
      </c>
      <c r="G84" s="500">
        <v>9.3333333333333339</v>
      </c>
      <c r="H84" s="501">
        <f t="shared" si="19"/>
        <v>1.3333333333333339</v>
      </c>
      <c r="I84" s="334">
        <v>8.75</v>
      </c>
      <c r="J84" s="334">
        <v>8.75</v>
      </c>
      <c r="K84" s="501">
        <f t="shared" si="20"/>
        <v>0</v>
      </c>
      <c r="L84" s="334">
        <v>10</v>
      </c>
      <c r="M84" s="334">
        <v>10</v>
      </c>
      <c r="N84" s="501">
        <f t="shared" si="15"/>
        <v>0</v>
      </c>
      <c r="O84" s="334">
        <v>5</v>
      </c>
      <c r="P84" s="334">
        <v>10</v>
      </c>
      <c r="Q84" s="502">
        <f t="shared" si="16"/>
        <v>5</v>
      </c>
      <c r="R84" s="384">
        <v>0.8035714285714286</v>
      </c>
      <c r="S84" s="384">
        <v>0.9464285714285714</v>
      </c>
      <c r="T84" s="502">
        <f t="shared" si="17"/>
        <v>0.14285714285714279</v>
      </c>
      <c r="U84" s="450">
        <v>8.0357142857142865</v>
      </c>
      <c r="V84" s="450">
        <v>9.4642857142857135</v>
      </c>
      <c r="W84" s="502">
        <f t="shared" si="18"/>
        <v>1.428571428571427</v>
      </c>
    </row>
    <row r="85" spans="2:23" ht="15.6" x14ac:dyDescent="0.3">
      <c r="B85" s="110">
        <v>76</v>
      </c>
      <c r="C85" s="110">
        <v>64</v>
      </c>
      <c r="D85" s="482">
        <v>12</v>
      </c>
      <c r="E85" s="437" t="s">
        <v>614</v>
      </c>
      <c r="F85" s="500">
        <v>1.3333333333333333</v>
      </c>
      <c r="G85" s="500">
        <v>3.6666666666666665</v>
      </c>
      <c r="H85" s="501">
        <f t="shared" si="19"/>
        <v>2.333333333333333</v>
      </c>
      <c r="I85" s="334">
        <v>7.5</v>
      </c>
      <c r="J85" s="334">
        <v>7.5</v>
      </c>
      <c r="K85" s="501">
        <f t="shared" si="20"/>
        <v>0</v>
      </c>
      <c r="L85" s="334">
        <v>8</v>
      </c>
      <c r="M85" s="334">
        <v>8</v>
      </c>
      <c r="N85" s="501">
        <f t="shared" si="15"/>
        <v>0</v>
      </c>
      <c r="O85" s="334">
        <v>2.5</v>
      </c>
      <c r="P85" s="448">
        <v>5</v>
      </c>
      <c r="Q85" s="502">
        <f t="shared" si="16"/>
        <v>2.5</v>
      </c>
      <c r="R85" s="384">
        <v>0.35714285714285715</v>
      </c>
      <c r="S85" s="384">
        <v>0.546875</v>
      </c>
      <c r="T85" s="502">
        <f t="shared" si="17"/>
        <v>0.18973214285714285</v>
      </c>
      <c r="U85" s="450">
        <v>3.5714285714285712</v>
      </c>
      <c r="V85" s="450">
        <v>5.46875</v>
      </c>
      <c r="W85" s="502">
        <f t="shared" si="18"/>
        <v>1.8973214285714288</v>
      </c>
    </row>
    <row r="86" spans="2:23" ht="15.6" x14ac:dyDescent="0.3">
      <c r="B86" s="110">
        <v>26</v>
      </c>
      <c r="C86" s="110">
        <v>25</v>
      </c>
      <c r="D86" s="482">
        <v>1</v>
      </c>
      <c r="E86" s="369" t="s">
        <v>615</v>
      </c>
      <c r="F86" s="500">
        <v>6</v>
      </c>
      <c r="G86" s="500">
        <v>7.666666666666667</v>
      </c>
      <c r="H86" s="501">
        <f t="shared" si="19"/>
        <v>1.666666666666667</v>
      </c>
      <c r="I86" s="334">
        <v>10</v>
      </c>
      <c r="J86" s="334">
        <v>10</v>
      </c>
      <c r="K86" s="501">
        <f t="shared" si="20"/>
        <v>0</v>
      </c>
      <c r="L86" s="334">
        <v>10</v>
      </c>
      <c r="M86" s="334">
        <v>10</v>
      </c>
      <c r="N86" s="501">
        <f t="shared" si="15"/>
        <v>0</v>
      </c>
      <c r="O86" s="334">
        <v>7.5</v>
      </c>
      <c r="P86" s="448">
        <v>10</v>
      </c>
      <c r="Q86" s="502">
        <f t="shared" si="16"/>
        <v>2.5</v>
      </c>
      <c r="R86" s="384">
        <v>0.75</v>
      </c>
      <c r="S86" s="384">
        <v>0.875</v>
      </c>
      <c r="T86" s="502">
        <f t="shared" si="17"/>
        <v>0.125</v>
      </c>
      <c r="U86" s="450">
        <v>7.5</v>
      </c>
      <c r="V86" s="450">
        <v>8.75</v>
      </c>
      <c r="W86" s="502">
        <f t="shared" si="18"/>
        <v>1.25</v>
      </c>
    </row>
    <row r="87" spans="2:23" ht="15.6" x14ac:dyDescent="0.3">
      <c r="B87" s="110">
        <v>95</v>
      </c>
      <c r="C87" s="110">
        <v>118</v>
      </c>
      <c r="D87" s="482">
        <v>-23</v>
      </c>
      <c r="E87" s="437" t="s">
        <v>291</v>
      </c>
      <c r="F87" s="500">
        <v>0.66666666666666663</v>
      </c>
      <c r="G87" s="500">
        <v>0.66666666666666663</v>
      </c>
      <c r="H87" s="501">
        <f t="shared" si="19"/>
        <v>0</v>
      </c>
      <c r="I87" s="334" t="s">
        <v>62</v>
      </c>
      <c r="J87" s="334" t="s">
        <v>62</v>
      </c>
      <c r="K87" s="334" t="s">
        <v>62</v>
      </c>
      <c r="L87" s="334">
        <v>10</v>
      </c>
      <c r="M87" s="334">
        <v>10</v>
      </c>
      <c r="N87" s="501">
        <f t="shared" si="15"/>
        <v>0</v>
      </c>
      <c r="O87" s="334">
        <v>0</v>
      </c>
      <c r="P87" s="448">
        <v>0</v>
      </c>
      <c r="Q87" s="502">
        <f t="shared" si="16"/>
        <v>0</v>
      </c>
      <c r="R87" s="384">
        <v>0.21739130434782608</v>
      </c>
      <c r="S87" s="384">
        <v>0.21739130434782608</v>
      </c>
      <c r="T87" s="502">
        <f t="shared" si="17"/>
        <v>0</v>
      </c>
      <c r="U87" s="450">
        <v>2.1739130434782608</v>
      </c>
      <c r="V87" s="450">
        <v>2.1739130434782608</v>
      </c>
      <c r="W87" s="502">
        <f t="shared" si="18"/>
        <v>0</v>
      </c>
    </row>
    <row r="88" spans="2:23" ht="15.6" x14ac:dyDescent="0.3">
      <c r="B88" s="110">
        <v>45</v>
      </c>
      <c r="C88" s="110">
        <v>52</v>
      </c>
      <c r="D88" s="482">
        <v>-7</v>
      </c>
      <c r="E88" s="369" t="s">
        <v>24</v>
      </c>
      <c r="F88" s="500">
        <v>2.6666666666666665</v>
      </c>
      <c r="G88" s="500">
        <v>3.333333333333333</v>
      </c>
      <c r="H88" s="501">
        <f t="shared" si="19"/>
        <v>0.66666666666666652</v>
      </c>
      <c r="I88" s="334">
        <v>6.875</v>
      </c>
      <c r="J88" s="334">
        <v>8.75</v>
      </c>
      <c r="K88" s="501">
        <f>IF(ISERROR(J88-I88),0,(J88-I88))</f>
        <v>1.875</v>
      </c>
      <c r="L88" s="334">
        <v>10</v>
      </c>
      <c r="M88" s="334">
        <v>10</v>
      </c>
      <c r="N88" s="501">
        <f t="shared" si="15"/>
        <v>0</v>
      </c>
      <c r="O88" s="334">
        <v>7.5</v>
      </c>
      <c r="P88" s="448">
        <v>5</v>
      </c>
      <c r="Q88" s="502">
        <f t="shared" si="16"/>
        <v>-2.5</v>
      </c>
      <c r="R88" s="384">
        <v>0.546875</v>
      </c>
      <c r="S88" s="384">
        <v>0.59375</v>
      </c>
      <c r="T88" s="502">
        <f t="shared" si="17"/>
        <v>4.6875E-2</v>
      </c>
      <c r="U88" s="450">
        <v>5.46875</v>
      </c>
      <c r="V88" s="450">
        <v>5.9375</v>
      </c>
      <c r="W88" s="502">
        <f t="shared" si="18"/>
        <v>0.46875</v>
      </c>
    </row>
    <row r="89" spans="2:23" ht="15.6" x14ac:dyDescent="0.3">
      <c r="B89" s="110">
        <v>99</v>
      </c>
      <c r="C89" s="110">
        <v>123</v>
      </c>
      <c r="D89" s="482">
        <v>-24</v>
      </c>
      <c r="E89" s="371" t="s">
        <v>386</v>
      </c>
      <c r="F89" s="500">
        <v>0.66666666666666663</v>
      </c>
      <c r="G89" s="500">
        <v>0.66666666666666663</v>
      </c>
      <c r="H89" s="501">
        <f t="shared" si="19"/>
        <v>0</v>
      </c>
      <c r="I89" s="334">
        <v>2.5</v>
      </c>
      <c r="J89" s="334">
        <v>2.5</v>
      </c>
      <c r="K89" s="501">
        <f>IF(ISERROR(J89-I89),0,(J89-I89))</f>
        <v>0</v>
      </c>
      <c r="L89" s="334">
        <v>0</v>
      </c>
      <c r="M89" s="334">
        <v>0</v>
      </c>
      <c r="N89" s="501">
        <f t="shared" si="15"/>
        <v>0</v>
      </c>
      <c r="O89" s="334">
        <v>0</v>
      </c>
      <c r="P89" s="448">
        <v>0</v>
      </c>
      <c r="Q89" s="502">
        <f t="shared" si="16"/>
        <v>0</v>
      </c>
      <c r="R89" s="384">
        <v>7.407407407407407E-2</v>
      </c>
      <c r="S89" s="384">
        <v>7.407407407407407E-2</v>
      </c>
      <c r="T89" s="502">
        <f t="shared" si="17"/>
        <v>0</v>
      </c>
      <c r="U89" s="450">
        <v>0.7407407407407407</v>
      </c>
      <c r="V89" s="450">
        <v>0.7407407407407407</v>
      </c>
      <c r="W89" s="502">
        <f t="shared" si="18"/>
        <v>0</v>
      </c>
    </row>
    <row r="90" spans="2:23" ht="15.6" x14ac:dyDescent="0.3">
      <c r="B90" s="110">
        <v>20</v>
      </c>
      <c r="C90" s="110">
        <v>40</v>
      </c>
      <c r="D90" s="482">
        <v>-20</v>
      </c>
      <c r="E90" s="369" t="s">
        <v>25</v>
      </c>
      <c r="F90" s="500">
        <v>7.333333333333333</v>
      </c>
      <c r="G90" s="500">
        <v>6</v>
      </c>
      <c r="H90" s="501">
        <f t="shared" si="19"/>
        <v>-1.333333333333333</v>
      </c>
      <c r="I90" s="334" t="s">
        <v>62</v>
      </c>
      <c r="J90" s="334" t="s">
        <v>62</v>
      </c>
      <c r="K90" s="334" t="s">
        <v>62</v>
      </c>
      <c r="L90" s="334">
        <v>10</v>
      </c>
      <c r="M90" s="334">
        <v>10</v>
      </c>
      <c r="N90" s="501">
        <f t="shared" si="15"/>
        <v>0</v>
      </c>
      <c r="O90" s="334">
        <v>7.5</v>
      </c>
      <c r="P90" s="448">
        <v>7.5</v>
      </c>
      <c r="Q90" s="502">
        <f t="shared" si="16"/>
        <v>0</v>
      </c>
      <c r="R90" s="384">
        <v>0.79166666666666663</v>
      </c>
      <c r="S90" s="384">
        <v>0.70833333333333337</v>
      </c>
      <c r="T90" s="502">
        <f t="shared" si="17"/>
        <v>-8.3333333333333259E-2</v>
      </c>
      <c r="U90" s="450">
        <v>7.9166666666666661</v>
      </c>
      <c r="V90" s="450">
        <v>7.083333333333333</v>
      </c>
      <c r="W90" s="502">
        <f t="shared" si="18"/>
        <v>-0.83333333333333304</v>
      </c>
    </row>
    <row r="91" spans="2:23" ht="15.6" x14ac:dyDescent="0.3">
      <c r="B91" s="110">
        <v>36</v>
      </c>
      <c r="C91" s="110">
        <v>36</v>
      </c>
      <c r="D91" s="482">
        <v>0</v>
      </c>
      <c r="E91" s="369" t="s">
        <v>26</v>
      </c>
      <c r="F91" s="500">
        <v>3.6666666666666665</v>
      </c>
      <c r="G91" s="500">
        <v>6.333333333333333</v>
      </c>
      <c r="H91" s="501">
        <f t="shared" si="19"/>
        <v>2.6666666666666665</v>
      </c>
      <c r="I91" s="334">
        <v>8.75</v>
      </c>
      <c r="J91" s="334">
        <v>7.5</v>
      </c>
      <c r="K91" s="501">
        <f>IF(ISERROR(J91-I91),0,(J91-I91))</f>
        <v>-1.25</v>
      </c>
      <c r="L91" s="334">
        <v>10</v>
      </c>
      <c r="M91" s="334">
        <v>10</v>
      </c>
      <c r="N91" s="501">
        <f t="shared" si="15"/>
        <v>0</v>
      </c>
      <c r="O91" s="334">
        <v>5</v>
      </c>
      <c r="P91" s="448">
        <v>10</v>
      </c>
      <c r="Q91" s="502">
        <f t="shared" si="16"/>
        <v>5</v>
      </c>
      <c r="R91" s="384">
        <v>0.609375</v>
      </c>
      <c r="S91" s="384">
        <v>0.765625</v>
      </c>
      <c r="T91" s="502">
        <f t="shared" si="17"/>
        <v>0.15625</v>
      </c>
      <c r="U91" s="450">
        <v>6.09375</v>
      </c>
      <c r="V91" s="450">
        <v>7.6562500000000009</v>
      </c>
      <c r="W91" s="502">
        <f t="shared" si="18"/>
        <v>1.5625000000000009</v>
      </c>
    </row>
    <row r="92" spans="2:23" ht="15.6" x14ac:dyDescent="0.3">
      <c r="B92" s="110">
        <v>65</v>
      </c>
      <c r="C92" s="110">
        <v>75</v>
      </c>
      <c r="D92" s="482">
        <v>-10</v>
      </c>
      <c r="E92" s="369" t="s">
        <v>27</v>
      </c>
      <c r="F92" s="500">
        <v>1.3333333333333333</v>
      </c>
      <c r="G92" s="500">
        <v>2</v>
      </c>
      <c r="H92" s="501">
        <f t="shared" si="19"/>
        <v>0.66666666666666674</v>
      </c>
      <c r="I92" s="334">
        <v>5</v>
      </c>
      <c r="J92" s="334">
        <v>5</v>
      </c>
      <c r="K92" s="501">
        <f>IF(ISERROR(J92-I92),0,(J92-I92))</f>
        <v>0</v>
      </c>
      <c r="L92" s="334">
        <v>9</v>
      </c>
      <c r="M92" s="334">
        <v>10</v>
      </c>
      <c r="N92" s="501">
        <f t="shared" si="15"/>
        <v>1</v>
      </c>
      <c r="O92" s="334">
        <v>7.5</v>
      </c>
      <c r="P92" s="448">
        <v>7.5</v>
      </c>
      <c r="Q92" s="502">
        <f t="shared" si="16"/>
        <v>0</v>
      </c>
      <c r="R92" s="384">
        <v>0.421875</v>
      </c>
      <c r="S92" s="384">
        <v>0.46875</v>
      </c>
      <c r="T92" s="502">
        <f t="shared" si="17"/>
        <v>4.6875E-2</v>
      </c>
      <c r="U92" s="450">
        <v>4.21875</v>
      </c>
      <c r="V92" s="450">
        <v>4.6875</v>
      </c>
      <c r="W92" s="502">
        <f t="shared" si="18"/>
        <v>0.46875</v>
      </c>
    </row>
    <row r="93" spans="2:23" ht="15.6" x14ac:dyDescent="0.3">
      <c r="B93" s="110">
        <v>1</v>
      </c>
      <c r="C93" s="110">
        <v>1</v>
      </c>
      <c r="D93" s="482">
        <v>0</v>
      </c>
      <c r="E93" s="369" t="s">
        <v>28</v>
      </c>
      <c r="F93" s="500">
        <v>10</v>
      </c>
      <c r="G93" s="500">
        <v>10</v>
      </c>
      <c r="H93" s="501">
        <f t="shared" si="19"/>
        <v>0</v>
      </c>
      <c r="I93" s="334">
        <v>10</v>
      </c>
      <c r="J93" s="334">
        <v>10</v>
      </c>
      <c r="K93" s="501">
        <f>IF(ISERROR(J93-I93),0,(J93-I93))</f>
        <v>0</v>
      </c>
      <c r="L93" s="334">
        <v>10</v>
      </c>
      <c r="M93" s="334">
        <v>10</v>
      </c>
      <c r="N93" s="501">
        <f t="shared" si="15"/>
        <v>0</v>
      </c>
      <c r="O93" s="334">
        <v>10</v>
      </c>
      <c r="P93" s="448">
        <v>10</v>
      </c>
      <c r="Q93" s="502">
        <f t="shared" si="16"/>
        <v>0</v>
      </c>
      <c r="R93" s="384">
        <v>1</v>
      </c>
      <c r="S93" s="384">
        <v>1</v>
      </c>
      <c r="T93" s="502">
        <f t="shared" si="17"/>
        <v>0</v>
      </c>
      <c r="U93" s="450">
        <v>10</v>
      </c>
      <c r="V93" s="450">
        <v>10</v>
      </c>
      <c r="W93" s="502">
        <f t="shared" si="18"/>
        <v>0</v>
      </c>
    </row>
    <row r="94" spans="2:23" ht="15.6" x14ac:dyDescent="0.3">
      <c r="B94" s="110">
        <v>83</v>
      </c>
      <c r="C94" s="110">
        <v>37</v>
      </c>
      <c r="D94" s="482">
        <v>46</v>
      </c>
      <c r="E94" s="369" t="s">
        <v>29</v>
      </c>
      <c r="F94" s="500">
        <v>1.3333333333333333</v>
      </c>
      <c r="G94" s="500">
        <v>5.6666666666666661</v>
      </c>
      <c r="H94" s="501">
        <f t="shared" si="19"/>
        <v>4.333333333333333</v>
      </c>
      <c r="I94" s="334">
        <v>7.5</v>
      </c>
      <c r="J94" s="334">
        <v>10</v>
      </c>
      <c r="K94" s="501">
        <f>IF(ISERROR(J94-I94),0,(J94-I94))</f>
        <v>2.5</v>
      </c>
      <c r="L94" s="334">
        <v>10</v>
      </c>
      <c r="M94" s="334">
        <v>9</v>
      </c>
      <c r="N94" s="501">
        <f t="shared" si="15"/>
        <v>-1</v>
      </c>
      <c r="O94" s="334">
        <v>0</v>
      </c>
      <c r="P94" s="448">
        <v>10</v>
      </c>
      <c r="Q94" s="502">
        <f t="shared" si="16"/>
        <v>10</v>
      </c>
      <c r="R94" s="384">
        <v>0.33333333333333331</v>
      </c>
      <c r="S94" s="384">
        <v>0.75</v>
      </c>
      <c r="T94" s="502">
        <f t="shared" si="17"/>
        <v>0.41666666666666669</v>
      </c>
      <c r="U94" s="450">
        <v>3.3333333333333335</v>
      </c>
      <c r="V94" s="450">
        <v>7.5</v>
      </c>
      <c r="W94" s="502">
        <f t="shared" si="18"/>
        <v>4.1666666666666661</v>
      </c>
    </row>
    <row r="95" spans="2:23" ht="15.6" x14ac:dyDescent="0.3">
      <c r="B95" s="110">
        <v>85</v>
      </c>
      <c r="C95" s="110">
        <v>106</v>
      </c>
      <c r="D95" s="482">
        <v>-21</v>
      </c>
      <c r="E95" s="369" t="s">
        <v>30</v>
      </c>
      <c r="F95" s="500">
        <v>0.66666666666666663</v>
      </c>
      <c r="G95" s="500">
        <v>0.66666666666666663</v>
      </c>
      <c r="H95" s="501">
        <f t="shared" si="19"/>
        <v>0</v>
      </c>
      <c r="I95" s="334">
        <v>7.5</v>
      </c>
      <c r="J95" s="334">
        <v>7.5</v>
      </c>
      <c r="K95" s="501">
        <f>IF(ISERROR(J95-I95),0,(J95-I95))</f>
        <v>0</v>
      </c>
      <c r="L95" s="334">
        <v>10</v>
      </c>
      <c r="M95" s="334">
        <v>10</v>
      </c>
      <c r="N95" s="501">
        <f t="shared" si="15"/>
        <v>0</v>
      </c>
      <c r="O95" s="334">
        <v>0</v>
      </c>
      <c r="P95" s="448">
        <v>0</v>
      </c>
      <c r="Q95" s="502">
        <f t="shared" si="16"/>
        <v>0</v>
      </c>
      <c r="R95" s="384">
        <v>0.32142857142857145</v>
      </c>
      <c r="S95" s="384">
        <v>0.32142857142857145</v>
      </c>
      <c r="T95" s="502">
        <f t="shared" si="17"/>
        <v>0</v>
      </c>
      <c r="U95" s="450">
        <v>3.2142857142857149</v>
      </c>
      <c r="V95" s="450">
        <v>3.2142857142857149</v>
      </c>
      <c r="W95" s="502">
        <f t="shared" si="18"/>
        <v>0</v>
      </c>
    </row>
    <row r="96" spans="2:23" ht="15.6" x14ac:dyDescent="0.3">
      <c r="B96" s="110">
        <v>22</v>
      </c>
      <c r="C96" s="110">
        <v>10</v>
      </c>
      <c r="D96" s="482">
        <v>12</v>
      </c>
      <c r="E96" s="369" t="s">
        <v>31</v>
      </c>
      <c r="F96" s="500">
        <v>6.333333333333333</v>
      </c>
      <c r="G96" s="500">
        <v>9.3333333333333339</v>
      </c>
      <c r="H96" s="501">
        <f t="shared" si="19"/>
        <v>3.0000000000000009</v>
      </c>
      <c r="I96" s="334" t="s">
        <v>62</v>
      </c>
      <c r="J96" s="334" t="s">
        <v>62</v>
      </c>
      <c r="K96" s="334" t="s">
        <v>62</v>
      </c>
      <c r="L96" s="334">
        <v>10</v>
      </c>
      <c r="M96" s="334">
        <v>10</v>
      </c>
      <c r="N96" s="501">
        <f t="shared" si="15"/>
        <v>0</v>
      </c>
      <c r="O96" s="334">
        <v>10</v>
      </c>
      <c r="P96" s="448">
        <v>10</v>
      </c>
      <c r="Q96" s="502">
        <f t="shared" si="16"/>
        <v>0</v>
      </c>
      <c r="R96" s="384">
        <v>0.77083333333333337</v>
      </c>
      <c r="S96" s="384">
        <v>0.95833333333333337</v>
      </c>
      <c r="T96" s="502">
        <f t="shared" si="17"/>
        <v>0.1875</v>
      </c>
      <c r="U96" s="450">
        <v>7.7083333333333339</v>
      </c>
      <c r="V96" s="450">
        <v>9.5833333333333339</v>
      </c>
      <c r="W96" s="502">
        <f t="shared" si="18"/>
        <v>1.875</v>
      </c>
    </row>
    <row r="97" spans="2:23" ht="15.6" x14ac:dyDescent="0.3">
      <c r="B97" s="110">
        <v>20</v>
      </c>
      <c r="C97" s="110">
        <v>25</v>
      </c>
      <c r="D97" s="482">
        <v>-5</v>
      </c>
      <c r="E97" s="369" t="s">
        <v>32</v>
      </c>
      <c r="F97" s="500">
        <v>7.333333333333333</v>
      </c>
      <c r="G97" s="500">
        <v>8.6666666666666679</v>
      </c>
      <c r="H97" s="501">
        <f t="shared" si="19"/>
        <v>1.3333333333333348</v>
      </c>
      <c r="I97" s="334" t="s">
        <v>62</v>
      </c>
      <c r="J97" s="334" t="s">
        <v>62</v>
      </c>
      <c r="K97" s="334" t="s">
        <v>62</v>
      </c>
      <c r="L97" s="334">
        <v>10</v>
      </c>
      <c r="M97" s="334">
        <v>10</v>
      </c>
      <c r="N97" s="501">
        <f t="shared" si="15"/>
        <v>0</v>
      </c>
      <c r="O97" s="334">
        <v>7.5</v>
      </c>
      <c r="P97" s="448">
        <v>7.5</v>
      </c>
      <c r="Q97" s="502">
        <f t="shared" si="16"/>
        <v>0</v>
      </c>
      <c r="R97" s="384">
        <v>0.79166666666666663</v>
      </c>
      <c r="S97" s="384">
        <v>0.875</v>
      </c>
      <c r="T97" s="502">
        <f t="shared" si="17"/>
        <v>8.333333333333337E-2</v>
      </c>
      <c r="U97" s="450">
        <v>7.9166666666666661</v>
      </c>
      <c r="V97" s="450">
        <v>8.75</v>
      </c>
      <c r="W97" s="502">
        <f t="shared" si="18"/>
        <v>0.83333333333333393</v>
      </c>
    </row>
    <row r="98" spans="2:23" ht="15.6" x14ac:dyDescent="0.3">
      <c r="B98" s="110">
        <v>14</v>
      </c>
      <c r="C98" s="110">
        <v>22</v>
      </c>
      <c r="D98" s="482">
        <v>-8</v>
      </c>
      <c r="E98" s="369" t="s">
        <v>33</v>
      </c>
      <c r="F98" s="500">
        <v>9</v>
      </c>
      <c r="G98" s="500">
        <v>9.6666666666666661</v>
      </c>
      <c r="H98" s="501">
        <f t="shared" si="19"/>
        <v>0.66666666666666607</v>
      </c>
      <c r="I98" s="334">
        <v>10</v>
      </c>
      <c r="J98" s="334">
        <v>8.75</v>
      </c>
      <c r="K98" s="501">
        <f t="shared" ref="K98:K106" si="21">IF(ISERROR(J98-I98),0,(J98-I98))</f>
        <v>-1.25</v>
      </c>
      <c r="L98" s="334">
        <v>8</v>
      </c>
      <c r="M98" s="334">
        <v>8</v>
      </c>
      <c r="N98" s="501">
        <f t="shared" si="15"/>
        <v>0</v>
      </c>
      <c r="O98" s="334">
        <v>5</v>
      </c>
      <c r="P98" s="448">
        <v>7.5</v>
      </c>
      <c r="Q98" s="502">
        <f t="shared" si="16"/>
        <v>2.5</v>
      </c>
      <c r="R98" s="384">
        <v>0.8392857142857143</v>
      </c>
      <c r="S98" s="384">
        <v>0.8928571428571429</v>
      </c>
      <c r="T98" s="502">
        <f t="shared" si="17"/>
        <v>5.3571428571428603E-2</v>
      </c>
      <c r="U98" s="450">
        <v>8.3928571428571441</v>
      </c>
      <c r="V98" s="450">
        <v>8.9285714285714288</v>
      </c>
      <c r="W98" s="502">
        <f t="shared" si="18"/>
        <v>0.5357142857142847</v>
      </c>
    </row>
    <row r="99" spans="2:23" ht="15.6" x14ac:dyDescent="0.3">
      <c r="B99" s="110">
        <v>28</v>
      </c>
      <c r="C99" s="110">
        <v>34</v>
      </c>
      <c r="D99" s="482">
        <v>-6</v>
      </c>
      <c r="E99" s="437" t="s">
        <v>292</v>
      </c>
      <c r="F99" s="500">
        <v>5.6666666666666661</v>
      </c>
      <c r="G99" s="500">
        <v>6.6666666666666661</v>
      </c>
      <c r="H99" s="501">
        <f t="shared" si="19"/>
        <v>1</v>
      </c>
      <c r="I99" s="334">
        <v>10</v>
      </c>
      <c r="J99" s="334">
        <v>10</v>
      </c>
      <c r="K99" s="501">
        <f t="shared" si="21"/>
        <v>0</v>
      </c>
      <c r="L99" s="334">
        <v>10</v>
      </c>
      <c r="M99" s="334">
        <v>10</v>
      </c>
      <c r="N99" s="501">
        <f t="shared" si="15"/>
        <v>0</v>
      </c>
      <c r="O99" s="334">
        <v>7.5</v>
      </c>
      <c r="P99" s="448">
        <v>7.5</v>
      </c>
      <c r="Q99" s="502">
        <f t="shared" si="16"/>
        <v>0</v>
      </c>
      <c r="R99" s="384">
        <v>0.7321428571428571</v>
      </c>
      <c r="S99" s="384">
        <v>0.7857142857142857</v>
      </c>
      <c r="T99" s="502">
        <f t="shared" si="17"/>
        <v>5.3571428571428603E-2</v>
      </c>
      <c r="U99" s="450">
        <v>7.3214285714285703</v>
      </c>
      <c r="V99" s="450">
        <v>7.8571428571428568</v>
      </c>
      <c r="W99" s="502">
        <f t="shared" si="18"/>
        <v>0.53571428571428648</v>
      </c>
    </row>
    <row r="100" spans="2:23" ht="15.6" x14ac:dyDescent="0.3">
      <c r="B100" s="110">
        <v>47</v>
      </c>
      <c r="C100" s="110">
        <v>60</v>
      </c>
      <c r="D100" s="482">
        <v>-13</v>
      </c>
      <c r="E100" s="369" t="s">
        <v>34</v>
      </c>
      <c r="F100" s="500">
        <v>3.6666666666666665</v>
      </c>
      <c r="G100" s="500">
        <v>4</v>
      </c>
      <c r="H100" s="501">
        <f t="shared" si="19"/>
        <v>0.33333333333333348</v>
      </c>
      <c r="I100" s="334">
        <v>5</v>
      </c>
      <c r="J100" s="334">
        <v>5</v>
      </c>
      <c r="K100" s="501">
        <f t="shared" si="21"/>
        <v>0</v>
      </c>
      <c r="L100" s="334">
        <v>10</v>
      </c>
      <c r="M100" s="334">
        <v>10</v>
      </c>
      <c r="N100" s="501">
        <f t="shared" si="15"/>
        <v>0</v>
      </c>
      <c r="O100" s="334">
        <v>5</v>
      </c>
      <c r="P100" s="448">
        <v>7.5</v>
      </c>
      <c r="Q100" s="502">
        <f t="shared" si="16"/>
        <v>2.5</v>
      </c>
      <c r="R100" s="384">
        <v>0.5178571428571429</v>
      </c>
      <c r="S100" s="384">
        <v>0.5714285714285714</v>
      </c>
      <c r="T100" s="502">
        <f t="shared" si="17"/>
        <v>5.3571428571428492E-2</v>
      </c>
      <c r="U100" s="450">
        <v>5.1785714285714288</v>
      </c>
      <c r="V100" s="450">
        <v>5.7142857142857144</v>
      </c>
      <c r="W100" s="502">
        <f t="shared" si="18"/>
        <v>0.53571428571428559</v>
      </c>
    </row>
    <row r="101" spans="2:23" ht="15.6" x14ac:dyDescent="0.3">
      <c r="B101" s="110">
        <v>46</v>
      </c>
      <c r="C101" s="110">
        <v>75</v>
      </c>
      <c r="D101" s="482">
        <v>-29</v>
      </c>
      <c r="E101" s="369" t="s">
        <v>35</v>
      </c>
      <c r="F101" s="500">
        <v>2</v>
      </c>
      <c r="G101" s="500">
        <v>1.3333333333333333</v>
      </c>
      <c r="H101" s="501">
        <f t="shared" si="19"/>
        <v>-0.66666666666666674</v>
      </c>
      <c r="I101" s="334">
        <v>7.5</v>
      </c>
      <c r="J101" s="334">
        <v>7.5</v>
      </c>
      <c r="K101" s="501">
        <f t="shared" si="21"/>
        <v>0</v>
      </c>
      <c r="L101" s="334">
        <v>10</v>
      </c>
      <c r="M101" s="334">
        <v>10</v>
      </c>
      <c r="N101" s="501">
        <f t="shared" si="15"/>
        <v>0</v>
      </c>
      <c r="O101" s="334">
        <v>7.5</v>
      </c>
      <c r="P101" s="448">
        <v>5</v>
      </c>
      <c r="Q101" s="502">
        <f t="shared" si="16"/>
        <v>-2.5</v>
      </c>
      <c r="R101" s="384">
        <v>0.53125</v>
      </c>
      <c r="S101" s="384">
        <v>0.46875</v>
      </c>
      <c r="T101" s="502">
        <f t="shared" si="17"/>
        <v>-6.25E-2</v>
      </c>
      <c r="U101" s="450">
        <v>5.3125</v>
      </c>
      <c r="V101" s="450">
        <v>4.6875</v>
      </c>
      <c r="W101" s="502">
        <f t="shared" si="18"/>
        <v>-0.625</v>
      </c>
    </row>
    <row r="102" spans="2:23" ht="15.6" x14ac:dyDescent="0.3">
      <c r="B102" s="110">
        <v>68</v>
      </c>
      <c r="C102" s="110">
        <v>63</v>
      </c>
      <c r="D102" s="482">
        <v>5</v>
      </c>
      <c r="E102" s="437" t="s">
        <v>293</v>
      </c>
      <c r="F102" s="500">
        <v>1</v>
      </c>
      <c r="G102" s="500">
        <v>2.3333333333333335</v>
      </c>
      <c r="H102" s="501">
        <f t="shared" si="19"/>
        <v>1.3333333333333335</v>
      </c>
      <c r="I102" s="334">
        <v>10</v>
      </c>
      <c r="J102" s="334">
        <v>10</v>
      </c>
      <c r="K102" s="501">
        <f t="shared" si="21"/>
        <v>0</v>
      </c>
      <c r="L102" s="334">
        <v>10</v>
      </c>
      <c r="M102" s="334">
        <v>10</v>
      </c>
      <c r="N102" s="501">
        <f t="shared" ref="N102:N106" si="22">IF(ISERROR(M102-L102),0,(M102-L102))</f>
        <v>0</v>
      </c>
      <c r="O102" s="334">
        <v>2.5</v>
      </c>
      <c r="P102" s="448">
        <v>7.5</v>
      </c>
      <c r="Q102" s="502">
        <f t="shared" ref="Q102:Q106" si="23">IF(ISERROR(P102-O102),0,(P102-O102))</f>
        <v>5</v>
      </c>
      <c r="R102" s="384">
        <v>0.4107142857142857</v>
      </c>
      <c r="S102" s="384">
        <v>0.5535714285714286</v>
      </c>
      <c r="T102" s="502">
        <f t="shared" ref="T102:T106" si="24">IF(ISERROR(S102-R102),0,(S102-R102))</f>
        <v>0.1428571428571429</v>
      </c>
      <c r="U102" s="450">
        <v>4.1071428571428568</v>
      </c>
      <c r="V102" s="450">
        <v>5.5357142857142865</v>
      </c>
      <c r="W102" s="502">
        <f t="shared" ref="W102:W106" si="25">IF(ISERROR(V102-U102),0,(V102-U102))</f>
        <v>1.4285714285714297</v>
      </c>
    </row>
    <row r="103" spans="2:23" ht="15.6" x14ac:dyDescent="0.3">
      <c r="B103" s="110">
        <v>65</v>
      </c>
      <c r="C103" s="110">
        <v>83</v>
      </c>
      <c r="D103" s="482">
        <v>-18</v>
      </c>
      <c r="E103" s="437" t="s">
        <v>294</v>
      </c>
      <c r="F103" s="500">
        <v>0.66666666666666663</v>
      </c>
      <c r="G103" s="500">
        <v>0.66666666666666663</v>
      </c>
      <c r="H103" s="501">
        <f t="shared" si="19"/>
        <v>0</v>
      </c>
      <c r="I103" s="334">
        <v>10</v>
      </c>
      <c r="J103" s="334">
        <v>10</v>
      </c>
      <c r="K103" s="501">
        <f t="shared" si="21"/>
        <v>0</v>
      </c>
      <c r="L103" s="334">
        <v>9</v>
      </c>
      <c r="M103" s="334">
        <v>10</v>
      </c>
      <c r="N103" s="501">
        <f t="shared" si="22"/>
        <v>1</v>
      </c>
      <c r="O103" s="334">
        <v>0</v>
      </c>
      <c r="P103" s="448">
        <v>0</v>
      </c>
      <c r="Q103" s="502">
        <f t="shared" si="23"/>
        <v>0</v>
      </c>
      <c r="R103" s="384">
        <v>0.421875</v>
      </c>
      <c r="S103" s="384">
        <v>0.4375</v>
      </c>
      <c r="T103" s="502">
        <f t="shared" si="24"/>
        <v>1.5625E-2</v>
      </c>
      <c r="U103" s="450">
        <v>4.21875</v>
      </c>
      <c r="V103" s="450">
        <v>4.375</v>
      </c>
      <c r="W103" s="502">
        <f t="shared" si="25"/>
        <v>0.15625</v>
      </c>
    </row>
    <row r="104" spans="2:23" ht="15.6" x14ac:dyDescent="0.3">
      <c r="B104" s="110">
        <v>33</v>
      </c>
      <c r="C104" s="110">
        <v>34</v>
      </c>
      <c r="D104" s="482">
        <v>-1</v>
      </c>
      <c r="E104" s="369" t="s">
        <v>36</v>
      </c>
      <c r="F104" s="500">
        <v>4.3333333333333339</v>
      </c>
      <c r="G104" s="500">
        <v>6.6666666666666661</v>
      </c>
      <c r="H104" s="501">
        <f t="shared" si="19"/>
        <v>2.3333333333333321</v>
      </c>
      <c r="I104" s="334">
        <v>5</v>
      </c>
      <c r="J104" s="334">
        <v>7.5</v>
      </c>
      <c r="K104" s="501">
        <f t="shared" si="21"/>
        <v>2.5</v>
      </c>
      <c r="L104" s="334">
        <v>10</v>
      </c>
      <c r="M104" s="334">
        <v>10</v>
      </c>
      <c r="N104" s="501">
        <f t="shared" si="22"/>
        <v>0</v>
      </c>
      <c r="O104" s="334">
        <v>10</v>
      </c>
      <c r="P104" s="448">
        <v>10</v>
      </c>
      <c r="Q104" s="502">
        <f t="shared" si="23"/>
        <v>0</v>
      </c>
      <c r="R104" s="384">
        <v>0.625</v>
      </c>
      <c r="S104" s="384">
        <v>0.7857142857142857</v>
      </c>
      <c r="T104" s="502">
        <f t="shared" si="24"/>
        <v>0.1607142857142857</v>
      </c>
      <c r="U104" s="450">
        <v>6.25</v>
      </c>
      <c r="V104" s="450">
        <v>7.8571428571428568</v>
      </c>
      <c r="W104" s="502">
        <f t="shared" si="25"/>
        <v>1.6071428571428568</v>
      </c>
    </row>
    <row r="105" spans="2:23" ht="15.6" x14ac:dyDescent="0.3">
      <c r="B105" s="110">
        <v>59</v>
      </c>
      <c r="C105" s="110">
        <v>45</v>
      </c>
      <c r="D105" s="482">
        <v>14</v>
      </c>
      <c r="E105" s="436" t="s">
        <v>37</v>
      </c>
      <c r="F105" s="500">
        <v>2</v>
      </c>
      <c r="G105" s="500">
        <v>4.666666666666667</v>
      </c>
      <c r="H105" s="501">
        <f t="shared" si="19"/>
        <v>2.666666666666667</v>
      </c>
      <c r="I105" s="334">
        <v>6.25</v>
      </c>
      <c r="J105" s="334">
        <v>7.5</v>
      </c>
      <c r="K105" s="501">
        <f t="shared" si="21"/>
        <v>1.25</v>
      </c>
      <c r="L105" s="334">
        <v>10</v>
      </c>
      <c r="M105" s="334">
        <v>10</v>
      </c>
      <c r="N105" s="501">
        <f t="shared" si="22"/>
        <v>0</v>
      </c>
      <c r="O105" s="334">
        <v>2.5</v>
      </c>
      <c r="P105" s="448">
        <v>5</v>
      </c>
      <c r="Q105" s="502">
        <f t="shared" si="23"/>
        <v>2.5</v>
      </c>
      <c r="R105" s="384">
        <v>0.4375</v>
      </c>
      <c r="S105" s="384">
        <v>0.625</v>
      </c>
      <c r="T105" s="502">
        <f t="shared" si="24"/>
        <v>0.1875</v>
      </c>
      <c r="U105" s="450">
        <v>4.375</v>
      </c>
      <c r="V105" s="450">
        <v>6.25</v>
      </c>
      <c r="W105" s="502">
        <f t="shared" si="25"/>
        <v>1.875</v>
      </c>
    </row>
    <row r="106" spans="2:23" ht="18" x14ac:dyDescent="0.35">
      <c r="B106" s="511" t="s">
        <v>392</v>
      </c>
      <c r="C106" s="512"/>
      <c r="D106" s="512"/>
      <c r="E106" s="512"/>
      <c r="F106" s="513">
        <f>AVERAGE(F6:F105)</f>
        <v>3.4633333333333343</v>
      </c>
      <c r="G106" s="513">
        <f>AVERAGE(G6:G105)</f>
        <v>4.4897959183673493</v>
      </c>
      <c r="H106" s="514">
        <f t="shared" si="19"/>
        <v>1.026462585034015</v>
      </c>
      <c r="I106" s="513">
        <f>AVERAGE(I6:I105)</f>
        <v>7.8582317073170733</v>
      </c>
      <c r="J106" s="513">
        <f>AVERAGE(J6:J105)</f>
        <v>8.2716049382716044</v>
      </c>
      <c r="K106" s="514">
        <f t="shared" si="21"/>
        <v>0.41337323095453105</v>
      </c>
      <c r="L106" s="514">
        <v>9.5189873417721511</v>
      </c>
      <c r="M106" s="513">
        <f>AVERAGE(M6:M105)</f>
        <v>9.5816326530612237</v>
      </c>
      <c r="N106" s="514">
        <f t="shared" si="22"/>
        <v>6.2645311289072581E-2</v>
      </c>
      <c r="O106" s="513">
        <f>AVERAGE(O6:O105)</f>
        <v>5.125</v>
      </c>
      <c r="P106" s="513">
        <f>AVERAGE(P6:P105)</f>
        <v>5.9438775510204085</v>
      </c>
      <c r="Q106" s="515">
        <f t="shared" si="23"/>
        <v>0.81887755102040849</v>
      </c>
      <c r="R106" s="516">
        <f>AVERAGE(R6:R105)</f>
        <v>0.54186174581839874</v>
      </c>
      <c r="S106" s="516">
        <f>AVERAGE(S6:S105)</f>
        <v>0.61551827870666076</v>
      </c>
      <c r="T106" s="515">
        <f t="shared" si="24"/>
        <v>7.3656532888262016E-2</v>
      </c>
      <c r="U106" s="513">
        <f>AVERAGE(U6:U105)</f>
        <v>5.4186174581839914</v>
      </c>
      <c r="V106" s="513">
        <f>AVERAGE(V6:V105)</f>
        <v>6.1551827870666074</v>
      </c>
      <c r="W106" s="515">
        <f t="shared" si="25"/>
        <v>0.73656532888261594</v>
      </c>
    </row>
    <row r="107" spans="2:23" x14ac:dyDescent="0.3">
      <c r="H107" s="107"/>
      <c r="K107" s="519">
        <v>10</v>
      </c>
      <c r="N107" s="107"/>
      <c r="O107" s="107"/>
      <c r="Q107"/>
      <c r="R107" s="521"/>
      <c r="T107"/>
      <c r="W107"/>
    </row>
    <row r="108" spans="2:23" x14ac:dyDescent="0.3">
      <c r="H108" s="107"/>
      <c r="K108" s="519" t="s">
        <v>62</v>
      </c>
      <c r="N108" s="107"/>
      <c r="O108" s="107"/>
      <c r="Q108"/>
      <c r="R108" s="521"/>
      <c r="T108"/>
      <c r="W108"/>
    </row>
    <row r="109" spans="2:23" x14ac:dyDescent="0.3">
      <c r="H109" s="107"/>
      <c r="K109" s="519">
        <v>8.75</v>
      </c>
      <c r="N109" s="107"/>
      <c r="O109" s="107"/>
      <c r="Q109"/>
      <c r="R109" s="521"/>
      <c r="T109"/>
      <c r="W109"/>
    </row>
    <row r="110" spans="2:23" x14ac:dyDescent="0.3">
      <c r="H110" s="107"/>
      <c r="K110" s="519">
        <v>5</v>
      </c>
      <c r="N110" s="107"/>
      <c r="O110" s="107"/>
      <c r="Q110"/>
      <c r="R110" s="521"/>
      <c r="T110"/>
      <c r="W110"/>
    </row>
    <row r="111" spans="2:23" x14ac:dyDescent="0.3">
      <c r="H111" s="107"/>
      <c r="K111" s="519">
        <v>2.5</v>
      </c>
      <c r="N111" s="107"/>
      <c r="O111" s="107"/>
      <c r="Q111"/>
      <c r="R111" s="521"/>
      <c r="T111"/>
      <c r="W111"/>
    </row>
    <row r="112" spans="2:23" x14ac:dyDescent="0.3">
      <c r="H112" s="107"/>
      <c r="K112" s="519" t="s">
        <v>62</v>
      </c>
      <c r="N112" s="107"/>
      <c r="O112" s="107"/>
      <c r="Q112"/>
      <c r="R112" s="521"/>
      <c r="T112"/>
      <c r="W112"/>
    </row>
    <row r="113" spans="8:23" x14ac:dyDescent="0.3">
      <c r="H113" s="107"/>
      <c r="K113" s="519">
        <v>7.5</v>
      </c>
      <c r="N113" s="107"/>
      <c r="O113" s="107"/>
      <c r="Q113"/>
      <c r="R113" s="521"/>
      <c r="T113"/>
      <c r="W113"/>
    </row>
    <row r="114" spans="8:23" x14ac:dyDescent="0.3">
      <c r="H114" s="107"/>
      <c r="K114" s="519">
        <v>5</v>
      </c>
      <c r="N114" s="107"/>
      <c r="O114" s="107"/>
      <c r="Q114"/>
      <c r="R114" s="521"/>
      <c r="T114"/>
      <c r="W114"/>
    </row>
    <row r="115" spans="8:23" x14ac:dyDescent="0.3">
      <c r="H115" s="107"/>
      <c r="K115" s="519">
        <v>10</v>
      </c>
      <c r="N115" s="107"/>
      <c r="O115" s="107"/>
      <c r="Q115"/>
      <c r="R115" s="521"/>
      <c r="T115"/>
      <c r="W115"/>
    </row>
    <row r="116" spans="8:23" x14ac:dyDescent="0.3">
      <c r="H116" s="107"/>
      <c r="K116" s="519">
        <v>10</v>
      </c>
      <c r="N116" s="107"/>
      <c r="O116" s="107"/>
      <c r="Q116"/>
      <c r="R116" s="521"/>
      <c r="T116"/>
      <c r="W116"/>
    </row>
    <row r="117" spans="8:23" x14ac:dyDescent="0.3">
      <c r="H117" s="107"/>
      <c r="K117" s="519">
        <v>10</v>
      </c>
      <c r="N117" s="107"/>
      <c r="O117" s="107"/>
      <c r="Q117"/>
      <c r="R117" s="521"/>
      <c r="T117"/>
      <c r="W117"/>
    </row>
    <row r="118" spans="8:23" x14ac:dyDescent="0.3">
      <c r="H118" s="107"/>
      <c r="K118" s="519">
        <v>7.5</v>
      </c>
      <c r="N118" s="107"/>
      <c r="O118" s="107"/>
      <c r="Q118"/>
      <c r="R118" s="521"/>
      <c r="T118"/>
      <c r="W118"/>
    </row>
    <row r="119" spans="8:23" x14ac:dyDescent="0.3">
      <c r="H119" s="107"/>
      <c r="K119" s="519" t="s">
        <v>62</v>
      </c>
      <c r="N119" s="107"/>
      <c r="O119" s="107"/>
      <c r="Q119"/>
      <c r="R119" s="521"/>
      <c r="T119"/>
      <c r="W119"/>
    </row>
    <row r="120" spans="8:23" x14ac:dyDescent="0.3">
      <c r="H120" s="107"/>
      <c r="K120" s="519" t="s">
        <v>62</v>
      </c>
      <c r="N120" s="107"/>
      <c r="O120" s="107"/>
      <c r="Q120"/>
      <c r="R120" s="521"/>
      <c r="T120"/>
      <c r="W120"/>
    </row>
    <row r="121" spans="8:23" x14ac:dyDescent="0.3">
      <c r="H121" s="107"/>
      <c r="K121" s="519">
        <v>8.75</v>
      </c>
      <c r="N121" s="107"/>
      <c r="O121" s="107"/>
      <c r="Q121"/>
      <c r="R121" s="521"/>
      <c r="T121"/>
      <c r="W121"/>
    </row>
    <row r="122" spans="8:23" x14ac:dyDescent="0.3">
      <c r="H122" s="107"/>
      <c r="K122" s="519">
        <v>10</v>
      </c>
      <c r="N122" s="107"/>
      <c r="O122" s="107"/>
      <c r="Q122"/>
      <c r="R122" s="521"/>
      <c r="T122"/>
      <c r="W122"/>
    </row>
    <row r="123" spans="8:23" x14ac:dyDescent="0.3">
      <c r="H123" s="107"/>
      <c r="K123" s="519">
        <v>5</v>
      </c>
      <c r="N123" s="107"/>
      <c r="O123" s="107"/>
      <c r="Q123"/>
      <c r="R123" s="521"/>
      <c r="T123"/>
      <c r="W123"/>
    </row>
    <row r="124" spans="8:23" x14ac:dyDescent="0.3">
      <c r="H124" s="107"/>
      <c r="K124" s="519">
        <v>7.5</v>
      </c>
      <c r="N124" s="107"/>
      <c r="O124" s="107"/>
      <c r="Q124"/>
      <c r="R124" s="521"/>
      <c r="T124"/>
      <c r="W124"/>
    </row>
    <row r="125" spans="8:23" x14ac:dyDescent="0.3">
      <c r="H125" s="107"/>
      <c r="K125" s="519">
        <v>10</v>
      </c>
      <c r="N125" s="107"/>
      <c r="O125" s="107"/>
      <c r="Q125"/>
      <c r="R125" s="521"/>
      <c r="T125"/>
      <c r="W125"/>
    </row>
    <row r="126" spans="8:23" x14ac:dyDescent="0.3">
      <c r="H126" s="107"/>
      <c r="K126" s="519">
        <v>10</v>
      </c>
      <c r="N126" s="107"/>
      <c r="O126" s="107"/>
      <c r="Q126"/>
      <c r="R126" s="521"/>
      <c r="T126"/>
      <c r="W126"/>
    </row>
    <row r="127" spans="8:23" x14ac:dyDescent="0.3">
      <c r="H127" s="107"/>
      <c r="K127" s="519">
        <v>7.5</v>
      </c>
      <c r="N127" s="107"/>
      <c r="O127" s="107"/>
      <c r="Q127"/>
      <c r="R127" s="521"/>
      <c r="T127"/>
      <c r="W127"/>
    </row>
    <row r="128" spans="8:23" x14ac:dyDescent="0.3">
      <c r="H128" s="107"/>
      <c r="K128" s="519">
        <v>7.5</v>
      </c>
      <c r="N128" s="107"/>
      <c r="O128" s="107"/>
      <c r="Q128"/>
      <c r="R128" s="521"/>
      <c r="T128"/>
      <c r="W128"/>
    </row>
    <row r="129" spans="8:23" x14ac:dyDescent="0.3">
      <c r="H129" s="107"/>
      <c r="K129" s="519">
        <v>8.0453431372549016</v>
      </c>
      <c r="N129" s="107"/>
      <c r="O129" s="107"/>
      <c r="Q129"/>
      <c r="R129" s="521"/>
      <c r="T129"/>
      <c r="W129"/>
    </row>
    <row r="130" spans="8:23" x14ac:dyDescent="0.3">
      <c r="H130" s="107"/>
      <c r="K130" s="519"/>
      <c r="N130" s="107"/>
      <c r="O130" s="107"/>
      <c r="Q130"/>
      <c r="R130" s="521"/>
      <c r="T130"/>
      <c r="W130"/>
    </row>
  </sheetData>
  <autoFilter ref="E5:W5" xr:uid="{71481292-7FE7-4B23-96BA-D84803AA5ABC}">
    <sortState xmlns:xlrd2="http://schemas.microsoft.com/office/spreadsheetml/2017/richdata2" ref="E6:W129">
      <sortCondition ref="E5"/>
    </sortState>
  </autoFilter>
  <mergeCells count="11">
    <mergeCell ref="Z6:AA6"/>
    <mergeCell ref="Z7:AA7"/>
    <mergeCell ref="Z8:AA8"/>
    <mergeCell ref="B2:W3"/>
    <mergeCell ref="B4:D4"/>
    <mergeCell ref="F4:H4"/>
    <mergeCell ref="I4:K4"/>
    <mergeCell ref="L4:N4"/>
    <mergeCell ref="O4:Q4"/>
    <mergeCell ref="R4:T4"/>
    <mergeCell ref="U4:W4"/>
  </mergeCells>
  <conditionalFormatting sqref="D6:D64 D81:D105 D66:D79">
    <cfRule type="iconSet" priority="35">
      <iconSet iconSet="3Arrows" showValue="0">
        <cfvo type="percent" val="0"/>
        <cfvo type="num" val="0"/>
        <cfvo type="num" val="0" gte="0"/>
      </iconSet>
    </cfRule>
  </conditionalFormatting>
  <conditionalFormatting sqref="G6:G64 M6:M64 P6:P64 F6:F105 O6:O105 P66:P84 G66:G105 M66:M105 H80">
    <cfRule type="cellIs" dxfId="252" priority="31" operator="between">
      <formula>4</formula>
      <formula>5.99</formula>
    </cfRule>
    <cfRule type="cellIs" dxfId="251" priority="30" operator="between">
      <formula>2</formula>
      <formula>3.99</formula>
    </cfRule>
    <cfRule type="cellIs" dxfId="250" priority="29" operator="between">
      <formula>0</formula>
      <formula>1.99</formula>
    </cfRule>
    <cfRule type="cellIs" dxfId="249" priority="32" operator="between">
      <formula>6</formula>
      <formula>7.99</formula>
    </cfRule>
    <cfRule type="cellIs" dxfId="248" priority="33" operator="between">
      <formula>8</formula>
      <formula>9.99</formula>
    </cfRule>
    <cfRule type="cellIs" dxfId="247" priority="34" operator="equal">
      <formula>10</formula>
    </cfRule>
  </conditionalFormatting>
  <conditionalFormatting sqref="H6:H64 H66:H79 H81:H106">
    <cfRule type="iconSet" priority="38">
      <iconSet iconSet="3Arrows" showValue="0">
        <cfvo type="percent" val="0"/>
        <cfvo type="num" val="0"/>
        <cfvo type="num" val="0" gte="0"/>
      </iconSet>
    </cfRule>
  </conditionalFormatting>
  <conditionalFormatting sqref="I6:J105">
    <cfRule type="cellIs" dxfId="246" priority="2" operator="between">
      <formula>0</formula>
      <formula>1.99</formula>
    </cfRule>
    <cfRule type="cellIs" dxfId="245" priority="3" operator="between">
      <formula>2</formula>
      <formula>3.99</formula>
    </cfRule>
    <cfRule type="cellIs" dxfId="244" priority="4" operator="between">
      <formula>4</formula>
      <formula>5.99</formula>
    </cfRule>
    <cfRule type="cellIs" dxfId="243" priority="5" operator="between">
      <formula>6</formula>
      <formula>7.99</formula>
    </cfRule>
    <cfRule type="cellIs" dxfId="242" priority="6" operator="between">
      <formula>8</formula>
      <formula>9.99</formula>
    </cfRule>
    <cfRule type="cellIs" dxfId="241" priority="7" operator="equal">
      <formula>10</formula>
    </cfRule>
  </conditionalFormatting>
  <conditionalFormatting sqref="J6:J105">
    <cfRule type="cellIs" priority="22" operator="equal">
      <formula>"N/A"</formula>
    </cfRule>
  </conditionalFormatting>
  <conditionalFormatting sqref="K6:K10 K12:K28 K31 K33:K36 K38:K42 K45:K51 K53 K55:K64 K68:K74 K77:K78 K81:K86 K88:K89 K91:K95 K98:K106">
    <cfRule type="iconSet" priority="21">
      <iconSet iconSet="3Arrows" showValue="0">
        <cfvo type="percent" val="0"/>
        <cfvo type="num" val="0"/>
        <cfvo type="num" val="0" gte="0"/>
      </iconSet>
    </cfRule>
  </conditionalFormatting>
  <conditionalFormatting sqref="L6:L105">
    <cfRule type="cellIs" dxfId="240" priority="18" operator="between">
      <formula>6</formula>
      <formula>7.99</formula>
    </cfRule>
    <cfRule type="cellIs" dxfId="239" priority="20" operator="equal">
      <formula>10</formula>
    </cfRule>
    <cfRule type="cellIs" dxfId="238" priority="19" operator="between">
      <formula>8</formula>
      <formula>9.99</formula>
    </cfRule>
    <cfRule type="cellIs" dxfId="237" priority="15" operator="between">
      <formula>0</formula>
      <formula>1.99</formula>
    </cfRule>
    <cfRule type="cellIs" dxfId="236" priority="16" operator="between">
      <formula>2</formula>
      <formula>3.99</formula>
    </cfRule>
    <cfRule type="cellIs" dxfId="235" priority="17" operator="between">
      <formula>4</formula>
      <formula>5.99</formula>
    </cfRule>
  </conditionalFormatting>
  <conditionalFormatting sqref="N6:N106">
    <cfRule type="iconSet" priority="39">
      <iconSet iconSet="3Arrows" showValue="0">
        <cfvo type="percent" val="0"/>
        <cfvo type="num" val="0"/>
        <cfvo type="num" val="0" gte="0"/>
      </iconSet>
    </cfRule>
  </conditionalFormatting>
  <conditionalFormatting sqref="Q6:Q106">
    <cfRule type="iconSet" priority="40">
      <iconSet iconSet="3Arrows" showValue="0">
        <cfvo type="percent" val="0"/>
        <cfvo type="num" val="0"/>
        <cfvo type="num" val="0" gte="0"/>
      </iconSet>
    </cfRule>
  </conditionalFormatting>
  <conditionalFormatting sqref="T6:T106">
    <cfRule type="iconSet" priority="41">
      <iconSet iconSet="3Arrows" showValue="0">
        <cfvo type="percent" val="0"/>
        <cfvo type="num" val="0"/>
        <cfvo type="num" val="0" gte="0"/>
      </iconSet>
    </cfRule>
  </conditionalFormatting>
  <conditionalFormatting sqref="V6:V64 U6:U105 V66:V105">
    <cfRule type="cellIs" dxfId="234" priority="14" operator="equal">
      <formula>10</formula>
    </cfRule>
    <cfRule type="cellIs" dxfId="233" priority="13" operator="between">
      <formula>8</formula>
      <formula>9.99</formula>
    </cfRule>
    <cfRule type="cellIs" dxfId="232" priority="12" operator="between">
      <formula>6</formula>
      <formula>7.99</formula>
    </cfRule>
    <cfRule type="cellIs" dxfId="231" priority="11" operator="between">
      <formula>4</formula>
      <formula>5.99</formula>
    </cfRule>
    <cfRule type="cellIs" dxfId="230" priority="10" operator="between">
      <formula>2</formula>
      <formula>3.99</formula>
    </cfRule>
    <cfRule type="cellIs" dxfId="229" priority="9" operator="between">
      <formula>0</formula>
      <formula>1.99</formula>
    </cfRule>
  </conditionalFormatting>
  <conditionalFormatting sqref="W6:W106">
    <cfRule type="iconSet" priority="8">
      <iconSet iconSet="3Arrows" showValue="0">
        <cfvo type="percent" val="0"/>
        <cfvo type="num" val="0"/>
        <cfvo type="num" val="0" gte="0"/>
      </iconSet>
    </cfRule>
  </conditionalFormatting>
  <conditionalFormatting sqref="Y6 Y8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Y7">
    <cfRule type="iconSet" priority="1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13F37-DB50-4965-A91B-2C442D8C549C}">
  <dimension ref="A1:E8"/>
  <sheetViews>
    <sheetView workbookViewId="0">
      <selection activeCell="M22" sqref="M22"/>
    </sheetView>
  </sheetViews>
  <sheetFormatPr defaultRowHeight="14.4" x14ac:dyDescent="0.3"/>
  <cols>
    <col min="1" max="1" width="30.5546875" customWidth="1"/>
    <col min="2" max="2" width="6.44140625" customWidth="1"/>
    <col min="3" max="3" width="6.5546875" customWidth="1"/>
    <col min="4" max="4" width="6.109375" customWidth="1"/>
    <col min="5" max="5" width="6.44140625" customWidth="1"/>
    <col min="6" max="6" width="4.88671875" customWidth="1"/>
  </cols>
  <sheetData>
    <row r="1" spans="1:5" ht="15.6" x14ac:dyDescent="0.3">
      <c r="A1" s="445"/>
      <c r="B1" s="371">
        <v>2020</v>
      </c>
      <c r="C1" s="371">
        <v>2021</v>
      </c>
      <c r="D1" s="371">
        <v>2022</v>
      </c>
      <c r="E1" s="371">
        <v>2023</v>
      </c>
    </row>
    <row r="2" spans="1:5" ht="15.6" x14ac:dyDescent="0.3">
      <c r="A2" s="441" t="s">
        <v>440</v>
      </c>
      <c r="B2" s="454">
        <v>6.73</v>
      </c>
      <c r="C2" s="454">
        <v>6.93</v>
      </c>
      <c r="D2" s="454">
        <v>5.42</v>
      </c>
      <c r="E2" s="454">
        <v>5.85</v>
      </c>
    </row>
    <row r="3" spans="1:5" ht="31.2" x14ac:dyDescent="0.3">
      <c r="A3" s="441" t="s">
        <v>565</v>
      </c>
      <c r="B3" s="453">
        <v>0.27</v>
      </c>
      <c r="C3" s="453">
        <v>0.36</v>
      </c>
      <c r="D3" s="453">
        <v>0.35</v>
      </c>
      <c r="E3" s="453">
        <v>0.41</v>
      </c>
    </row>
    <row r="4" spans="1:5" ht="15.6" x14ac:dyDescent="0.3">
      <c r="A4" s="441" t="s">
        <v>60</v>
      </c>
      <c r="B4" s="453">
        <v>0.86</v>
      </c>
      <c r="C4" s="453">
        <v>0.8</v>
      </c>
      <c r="D4" s="453">
        <v>0.8</v>
      </c>
      <c r="E4" s="453">
        <v>0.82</v>
      </c>
    </row>
    <row r="5" spans="1:5" ht="15.6" x14ac:dyDescent="0.3">
      <c r="A5" s="441" t="s">
        <v>68</v>
      </c>
      <c r="B5" s="453">
        <v>0.92</v>
      </c>
      <c r="C5" s="453">
        <v>0.94</v>
      </c>
      <c r="D5" s="453">
        <v>0.96</v>
      </c>
      <c r="E5" s="453">
        <v>0.96</v>
      </c>
    </row>
    <row r="6" spans="1:5" ht="31.2" x14ac:dyDescent="0.3">
      <c r="A6" s="441" t="s">
        <v>255</v>
      </c>
      <c r="B6" s="453"/>
      <c r="C6" s="453"/>
      <c r="D6" s="453">
        <v>0.51</v>
      </c>
      <c r="E6" s="453">
        <v>0.57999999999999996</v>
      </c>
    </row>
    <row r="7" spans="1:5" ht="46.8" x14ac:dyDescent="0.3">
      <c r="A7" s="441" t="s">
        <v>264</v>
      </c>
      <c r="B7" s="453"/>
      <c r="C7" s="453"/>
      <c r="D7" s="454">
        <v>4.43</v>
      </c>
      <c r="E7" s="454">
        <v>6.75</v>
      </c>
    </row>
    <row r="8" spans="1:5" ht="15.6" x14ac:dyDescent="0.3">
      <c r="A8" s="475" t="s">
        <v>76</v>
      </c>
      <c r="B8" s="476"/>
      <c r="C8" s="477">
        <v>3.4</v>
      </c>
      <c r="D8" s="477">
        <v>2.76</v>
      </c>
      <c r="E8" s="477">
        <v>3.17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4308-35FF-4AF7-8FEC-D98A4C941D4D}">
  <dimension ref="B2:M28"/>
  <sheetViews>
    <sheetView zoomScale="70" zoomScaleNormal="70" workbookViewId="0">
      <selection activeCell="K3" sqref="K3:M8"/>
    </sheetView>
  </sheetViews>
  <sheetFormatPr defaultRowHeight="14.4" x14ac:dyDescent="0.3"/>
  <cols>
    <col min="1" max="1" width="3.88671875" customWidth="1"/>
    <col min="3" max="3" width="42.5546875" customWidth="1"/>
    <col min="4" max="4" width="18.109375" customWidth="1"/>
    <col min="5" max="5" width="18.88671875" customWidth="1"/>
    <col min="6" max="6" width="17.6640625" customWidth="1"/>
    <col min="7" max="7" width="17" customWidth="1"/>
    <col min="8" max="8" width="13.44140625" style="120" customWidth="1"/>
    <col min="9" max="9" width="13.88671875" customWidth="1"/>
    <col min="11" max="11" width="7.109375" customWidth="1"/>
    <col min="12" max="12" width="14.33203125" customWidth="1"/>
    <col min="13" max="13" width="25.33203125" customWidth="1"/>
  </cols>
  <sheetData>
    <row r="2" spans="2:13" ht="62.4" x14ac:dyDescent="0.3">
      <c r="B2" s="323" t="s">
        <v>346</v>
      </c>
      <c r="C2" s="324" t="s">
        <v>444</v>
      </c>
      <c r="D2" s="323" t="s">
        <v>349</v>
      </c>
      <c r="E2" s="323" t="s">
        <v>350</v>
      </c>
      <c r="F2" s="323" t="s">
        <v>351</v>
      </c>
      <c r="G2" s="390" t="s">
        <v>431</v>
      </c>
      <c r="H2" s="391" t="s">
        <v>392</v>
      </c>
      <c r="I2" s="323" t="s">
        <v>440</v>
      </c>
    </row>
    <row r="3" spans="2:13" ht="15.6" x14ac:dyDescent="0.3">
      <c r="B3" s="110">
        <v>1</v>
      </c>
      <c r="C3" s="447" t="s">
        <v>445</v>
      </c>
      <c r="D3" s="448">
        <f>'Industry Wise Scores'!E213</f>
        <v>12.25</v>
      </c>
      <c r="E3" s="448">
        <f>'Industry Wise Scores'!F213</f>
        <v>7</v>
      </c>
      <c r="F3" s="448">
        <f>'Industry Wise Scores'!G213</f>
        <v>5</v>
      </c>
      <c r="G3" s="448">
        <f>'Industry Wise Scores'!H213</f>
        <v>4</v>
      </c>
      <c r="H3" s="384">
        <f>'Industry Wise Scores'!I213</f>
        <v>0.8828125</v>
      </c>
      <c r="I3" s="448">
        <f>'Industry Wise Scores'!J213</f>
        <v>8.828125</v>
      </c>
      <c r="K3" s="488"/>
      <c r="L3" s="489">
        <v>10</v>
      </c>
      <c r="M3" s="490" t="s">
        <v>356</v>
      </c>
    </row>
    <row r="4" spans="2:13" ht="15.6" x14ac:dyDescent="0.3">
      <c r="B4" s="110">
        <v>2</v>
      </c>
      <c r="C4" s="447" t="s">
        <v>358</v>
      </c>
      <c r="D4" s="448">
        <f>'Industry Wise Scores'!E25</f>
        <v>10.409090909090908</v>
      </c>
      <c r="E4" s="448">
        <f>'Industry Wise Scores'!F25</f>
        <v>4.7777777777777777</v>
      </c>
      <c r="F4" s="448">
        <f>'Industry Wise Scores'!G25</f>
        <v>4.8181818181818183</v>
      </c>
      <c r="G4" s="448">
        <f>'Industry Wise Scores'!H25</f>
        <v>3.0909090909090908</v>
      </c>
      <c r="H4" s="384">
        <f>'Industry Wise Scores'!I25</f>
        <v>0.76366341991341991</v>
      </c>
      <c r="I4" s="448">
        <f>'Industry Wise Scores'!J25</f>
        <v>7.6366341991342006</v>
      </c>
      <c r="K4" s="491"/>
      <c r="L4" s="484" t="s">
        <v>359</v>
      </c>
      <c r="M4" s="490" t="s">
        <v>360</v>
      </c>
    </row>
    <row r="5" spans="2:13" ht="15.6" x14ac:dyDescent="0.3">
      <c r="B5" s="110">
        <v>3</v>
      </c>
      <c r="C5" s="447" t="s">
        <v>418</v>
      </c>
      <c r="D5" s="448">
        <f>'Industry Wise Scores'!E143</f>
        <v>10.5</v>
      </c>
      <c r="E5" s="448" t="str">
        <f>'Industry Wise Scores'!F143</f>
        <v>N/A</v>
      </c>
      <c r="F5" s="448">
        <f>'Industry Wise Scores'!G143</f>
        <v>4.5</v>
      </c>
      <c r="G5" s="448">
        <f>'Industry Wise Scores'!H143</f>
        <v>3</v>
      </c>
      <c r="H5" s="384">
        <f>'Industry Wise Scores'!I143</f>
        <v>0.75</v>
      </c>
      <c r="I5" s="448">
        <f>'Industry Wise Scores'!J143</f>
        <v>7.5</v>
      </c>
      <c r="K5" s="492"/>
      <c r="L5" s="484" t="s">
        <v>362</v>
      </c>
      <c r="M5" s="490" t="s">
        <v>363</v>
      </c>
    </row>
    <row r="6" spans="2:13" ht="15.6" x14ac:dyDescent="0.3">
      <c r="B6" s="110">
        <v>4</v>
      </c>
      <c r="C6" s="447" t="s">
        <v>380</v>
      </c>
      <c r="D6" s="448">
        <f>'Industry Wise Scores'!E207</f>
        <v>7.5</v>
      </c>
      <c r="E6" s="448">
        <f>'Industry Wise Scores'!F207</f>
        <v>5.5</v>
      </c>
      <c r="F6" s="448">
        <f>'Industry Wise Scores'!G207</f>
        <v>5</v>
      </c>
      <c r="G6" s="448">
        <f>'Industry Wise Scores'!H207</f>
        <v>2.5</v>
      </c>
      <c r="H6" s="384">
        <f>'Industry Wise Scores'!I207</f>
        <v>0.68973214285714279</v>
      </c>
      <c r="I6" s="448">
        <f>'Industry Wise Scores'!J207</f>
        <v>6.8973214285714288</v>
      </c>
      <c r="K6" s="493"/>
      <c r="L6" s="484" t="s">
        <v>365</v>
      </c>
      <c r="M6" s="490" t="s">
        <v>366</v>
      </c>
    </row>
    <row r="7" spans="2:13" ht="15.6" x14ac:dyDescent="0.3">
      <c r="B7" s="110">
        <v>5</v>
      </c>
      <c r="C7" s="447" t="s">
        <v>383</v>
      </c>
      <c r="D7" s="448">
        <f>'Industry Wise Scores'!E102</f>
        <v>7.5</v>
      </c>
      <c r="E7" s="448">
        <f>'Industry Wise Scores'!F102</f>
        <v>6</v>
      </c>
      <c r="F7" s="448">
        <f>'Industry Wise Scores'!G102</f>
        <v>5</v>
      </c>
      <c r="G7" s="448">
        <f>'Industry Wise Scores'!H102</f>
        <v>3</v>
      </c>
      <c r="H7" s="384">
        <f>'Industry Wise Scores'!I102</f>
        <v>0.671875</v>
      </c>
      <c r="I7" s="448">
        <f>'Industry Wise Scores'!J102</f>
        <v>6.71875</v>
      </c>
      <c r="K7" s="494"/>
      <c r="L7" s="484" t="s">
        <v>367</v>
      </c>
      <c r="M7" s="490" t="s">
        <v>368</v>
      </c>
    </row>
    <row r="8" spans="2:13" ht="15.6" x14ac:dyDescent="0.3">
      <c r="B8" s="110">
        <v>6</v>
      </c>
      <c r="C8" s="447" t="s">
        <v>447</v>
      </c>
      <c r="D8" s="448">
        <f>'Industry Wise Scores'!E69</f>
        <v>7.8571428571428568</v>
      </c>
      <c r="E8" s="448">
        <f>'Industry Wise Scores'!F69</f>
        <v>5.6</v>
      </c>
      <c r="F8" s="448">
        <f>'Industry Wise Scores'!G69</f>
        <v>4.5714285714285712</v>
      </c>
      <c r="G8" s="448">
        <f>'Industry Wise Scores'!H69</f>
        <v>2.2857142857142856</v>
      </c>
      <c r="H8" s="384">
        <f>'Industry Wise Scores'!I69</f>
        <v>0.65176293850094191</v>
      </c>
      <c r="I8" s="448">
        <f>'Industry Wise Scores'!J69</f>
        <v>6.5176293850094194</v>
      </c>
      <c r="K8" s="495"/>
      <c r="L8" s="484" t="s">
        <v>369</v>
      </c>
      <c r="M8" s="490" t="s">
        <v>370</v>
      </c>
    </row>
    <row r="9" spans="2:13" ht="15.6" x14ac:dyDescent="0.3">
      <c r="B9" s="110">
        <v>7</v>
      </c>
      <c r="C9" s="447" t="s">
        <v>570</v>
      </c>
      <c r="D9" s="448">
        <f>'Industry Wise Scores'!E49</f>
        <v>5</v>
      </c>
      <c r="E9" s="448">
        <f>'Industry Wise Scores'!F49</f>
        <v>4</v>
      </c>
      <c r="F9" s="448">
        <f>'Industry Wise Scores'!G49</f>
        <v>5</v>
      </c>
      <c r="G9" s="448">
        <f>'Industry Wise Scores'!H49</f>
        <v>4</v>
      </c>
      <c r="H9" s="384">
        <f>'Industry Wise Scores'!I49</f>
        <v>0.6428571428571429</v>
      </c>
      <c r="I9" s="448">
        <f>'Industry Wise Scores'!J49</f>
        <v>6.4285714285714297</v>
      </c>
    </row>
    <row r="10" spans="2:13" ht="15.6" x14ac:dyDescent="0.3">
      <c r="B10" s="110">
        <v>8</v>
      </c>
      <c r="C10" s="447" t="s">
        <v>375</v>
      </c>
      <c r="D10" s="448">
        <f>'Industry Wise Scores'!E58</f>
        <v>6.8</v>
      </c>
      <c r="E10" s="448">
        <f>'Industry Wise Scores'!F58</f>
        <v>4.5999999999999996</v>
      </c>
      <c r="F10" s="448">
        <f>'Industry Wise Scores'!G58</f>
        <v>4.7</v>
      </c>
      <c r="G10" s="448">
        <f>'Industry Wise Scores'!H58</f>
        <v>2.4</v>
      </c>
      <c r="H10" s="384">
        <f>'Industry Wise Scores'!I58</f>
        <v>0.62677131336405534</v>
      </c>
      <c r="I10" s="448">
        <f>'Industry Wise Scores'!J58</f>
        <v>6.2677131336405525</v>
      </c>
    </row>
    <row r="11" spans="2:13" ht="15.6" x14ac:dyDescent="0.3">
      <c r="B11" s="110">
        <v>9</v>
      </c>
      <c r="C11" s="447" t="s">
        <v>455</v>
      </c>
      <c r="D11" s="448">
        <f>'Industry Wise Scores'!E148</f>
        <v>7</v>
      </c>
      <c r="E11" s="448">
        <f>'Industry Wise Scores'!F148</f>
        <v>6</v>
      </c>
      <c r="F11" s="448">
        <f>'Industry Wise Scores'!G148</f>
        <v>5</v>
      </c>
      <c r="G11" s="448">
        <f>'Industry Wise Scores'!H148</f>
        <v>2</v>
      </c>
      <c r="H11" s="384">
        <f>'Industry Wise Scores'!I148</f>
        <v>0.625</v>
      </c>
      <c r="I11" s="448">
        <f>'Industry Wise Scores'!J148</f>
        <v>6.25</v>
      </c>
    </row>
    <row r="12" spans="2:13" ht="15.6" x14ac:dyDescent="0.3">
      <c r="B12" s="110">
        <v>9</v>
      </c>
      <c r="C12" s="447" t="s">
        <v>451</v>
      </c>
      <c r="D12" s="448">
        <f>'Industry Wise Scores'!E218</f>
        <v>5</v>
      </c>
      <c r="E12" s="448">
        <f>'Industry Wise Scores'!F218</f>
        <v>6.5</v>
      </c>
      <c r="F12" s="448">
        <f>'Industry Wise Scores'!G218</f>
        <v>4.5</v>
      </c>
      <c r="G12" s="448">
        <f>'Industry Wise Scores'!H218</f>
        <v>4</v>
      </c>
      <c r="H12" s="384">
        <f>'Industry Wise Scores'!I218</f>
        <v>0.625</v>
      </c>
      <c r="I12" s="448">
        <f>'Industry Wise Scores'!J218</f>
        <v>6.25</v>
      </c>
    </row>
    <row r="13" spans="2:13" ht="15.6" x14ac:dyDescent="0.3">
      <c r="B13" s="110">
        <v>11</v>
      </c>
      <c r="C13" s="447" t="s">
        <v>446</v>
      </c>
      <c r="D13" s="448">
        <f>'Industry Wise Scores'!E158</f>
        <v>6.333333333333333</v>
      </c>
      <c r="E13" s="448">
        <f>'Industry Wise Scores'!F158</f>
        <v>3.5</v>
      </c>
      <c r="F13" s="448">
        <f>'Industry Wise Scores'!G158</f>
        <v>4.916666666666667</v>
      </c>
      <c r="G13" s="448">
        <f>'Industry Wise Scores'!H158</f>
        <v>3.1666666666666665</v>
      </c>
      <c r="H13" s="384">
        <f>'Industry Wise Scores'!I158</f>
        <v>0.61991567460317465</v>
      </c>
      <c r="I13" s="448">
        <f>'Industry Wise Scores'!J158</f>
        <v>6.199156746031746</v>
      </c>
    </row>
    <row r="14" spans="2:13" ht="15.6" x14ac:dyDescent="0.3">
      <c r="B14" s="110">
        <v>12</v>
      </c>
      <c r="C14" s="447" t="s">
        <v>450</v>
      </c>
      <c r="D14" s="448">
        <f>'Industry Wise Scores'!E44</f>
        <v>5.833333333333333</v>
      </c>
      <c r="E14" s="448">
        <f>'Industry Wise Scores'!F44</f>
        <v>5.8666666666666663</v>
      </c>
      <c r="F14" s="448">
        <f>'Industry Wise Scores'!G44</f>
        <v>4.333333333333333</v>
      </c>
      <c r="G14" s="448">
        <f>'Industry Wise Scores'!H44</f>
        <v>2.6666666666666665</v>
      </c>
      <c r="H14" s="384">
        <f>'Industry Wise Scores'!I44</f>
        <v>0.59759895744438762</v>
      </c>
      <c r="I14" s="448">
        <f>'Industry Wise Scores'!J44</f>
        <v>5.9759895744438758</v>
      </c>
    </row>
    <row r="15" spans="2:13" ht="15.6" x14ac:dyDescent="0.3">
      <c r="B15" s="110">
        <v>13</v>
      </c>
      <c r="C15" s="447" t="s">
        <v>567</v>
      </c>
      <c r="D15" s="448">
        <f>'Industry Wise Scores'!E185</f>
        <v>4</v>
      </c>
      <c r="E15" s="448">
        <f>'Industry Wise Scores'!F185</f>
        <v>4</v>
      </c>
      <c r="F15" s="448">
        <f>'Industry Wise Scores'!G185</f>
        <v>4</v>
      </c>
      <c r="G15" s="448">
        <f>'Industry Wise Scores'!H185</f>
        <v>4</v>
      </c>
      <c r="H15" s="384">
        <f>'Industry Wise Scores'!I185</f>
        <v>0.59259259259259256</v>
      </c>
      <c r="I15" s="448">
        <f>'Industry Wise Scores'!J185</f>
        <v>5.9259259259259256</v>
      </c>
    </row>
    <row r="16" spans="2:13" ht="15.6" x14ac:dyDescent="0.3">
      <c r="B16" s="110">
        <v>14</v>
      </c>
      <c r="C16" s="447" t="s">
        <v>449</v>
      </c>
      <c r="D16" s="448">
        <f>'Industry Wise Scores'!E130</f>
        <v>5.6875</v>
      </c>
      <c r="E16" s="448">
        <f>'Industry Wise Scores'!F130</f>
        <v>4.1363636363636367</v>
      </c>
      <c r="F16" s="448">
        <f>'Industry Wise Scores'!G130</f>
        <v>4.666666666666667</v>
      </c>
      <c r="G16" s="448">
        <f>'Industry Wise Scores'!H130</f>
        <v>1.9583333333333333</v>
      </c>
      <c r="H16" s="384">
        <f>'Industry Wise Scores'!I130</f>
        <v>0.56508527656881158</v>
      </c>
      <c r="I16" s="448">
        <f>'Industry Wise Scores'!J130</f>
        <v>5.6508527656881133</v>
      </c>
    </row>
    <row r="17" spans="2:9" ht="15.6" x14ac:dyDescent="0.3">
      <c r="B17" s="110">
        <v>15</v>
      </c>
      <c r="C17" s="447" t="s">
        <v>378</v>
      </c>
      <c r="D17" s="448">
        <f>'Industry Wise Scores'!E96</f>
        <v>4.5</v>
      </c>
      <c r="E17" s="448">
        <f>'Industry Wise Scores'!F96</f>
        <v>3</v>
      </c>
      <c r="F17" s="448">
        <f>'Industry Wise Scores'!G96</f>
        <v>4.75</v>
      </c>
      <c r="G17" s="448">
        <f>'Industry Wise Scores'!H96</f>
        <v>3.5</v>
      </c>
      <c r="H17" s="384">
        <f>'Industry Wise Scores'!I96</f>
        <v>0.5625</v>
      </c>
      <c r="I17" s="448">
        <f>'Industry Wise Scores'!J96</f>
        <v>5.625</v>
      </c>
    </row>
    <row r="18" spans="2:9" ht="15.6" x14ac:dyDescent="0.3">
      <c r="B18" s="110">
        <v>16</v>
      </c>
      <c r="C18" s="447" t="s">
        <v>425</v>
      </c>
      <c r="D18" s="448">
        <f>'Industry Wise Scores'!E190</f>
        <v>3.5</v>
      </c>
      <c r="E18" s="448">
        <f>'Industry Wise Scores'!F190</f>
        <v>4</v>
      </c>
      <c r="F18" s="448">
        <f>'Industry Wise Scores'!G190</f>
        <v>5</v>
      </c>
      <c r="G18" s="448">
        <f>'Industry Wise Scores'!H190</f>
        <v>3</v>
      </c>
      <c r="H18" s="384">
        <f>'Industry Wise Scores'!I190</f>
        <v>0.5535714285714286</v>
      </c>
      <c r="I18" s="448">
        <f>'Industry Wise Scores'!J190</f>
        <v>5.5357142857142865</v>
      </c>
    </row>
    <row r="19" spans="2:9" ht="15.6" x14ac:dyDescent="0.3">
      <c r="B19" s="110">
        <v>17</v>
      </c>
      <c r="C19" s="447" t="s">
        <v>448</v>
      </c>
      <c r="D19" s="448">
        <f>'Industry Wise Scores'!E90</f>
        <v>5.4411764705882355</v>
      </c>
      <c r="E19" s="448">
        <f>'Industry Wise Scores'!F90</f>
        <v>5.2272727272727275</v>
      </c>
      <c r="F19" s="448">
        <f>'Industry Wise Scores'!G90</f>
        <v>4.5588235294117645</v>
      </c>
      <c r="G19" s="448">
        <f>'Industry Wise Scores'!H90</f>
        <v>1.6470588235294117</v>
      </c>
      <c r="H19" s="384">
        <f>'Industry Wise Scores'!I90</f>
        <v>0.54291008128356533</v>
      </c>
      <c r="I19" s="448">
        <f>'Industry Wise Scores'!J90</f>
        <v>5.4291008128356548</v>
      </c>
    </row>
    <row r="20" spans="2:9" ht="15.6" x14ac:dyDescent="0.3">
      <c r="B20" s="110">
        <v>18</v>
      </c>
      <c r="C20" s="447" t="s">
        <v>453</v>
      </c>
      <c r="D20" s="448">
        <f>'Industry Wise Scores'!E201</f>
        <v>4.5</v>
      </c>
      <c r="E20" s="448">
        <f>'Industry Wise Scores'!F201</f>
        <v>3</v>
      </c>
      <c r="F20" s="448">
        <f>'Industry Wise Scores'!G201</f>
        <v>4.75</v>
      </c>
      <c r="G20" s="448">
        <f>'Industry Wise Scores'!H201</f>
        <v>3</v>
      </c>
      <c r="H20" s="384">
        <f>'Industry Wise Scores'!I201</f>
        <v>0.53422619047619047</v>
      </c>
      <c r="I20" s="448">
        <f>'Industry Wise Scores'!J201</f>
        <v>5.3422619047619051</v>
      </c>
    </row>
    <row r="21" spans="2:9" ht="15.6" x14ac:dyDescent="0.3">
      <c r="B21" s="110">
        <v>19</v>
      </c>
      <c r="C21" s="447" t="s">
        <v>377</v>
      </c>
      <c r="D21" s="448">
        <f>'Industry Wise Scores'!E180</f>
        <v>5.166666666666667</v>
      </c>
      <c r="E21" s="448">
        <f>'Industry Wise Scores'!F180</f>
        <v>4.2222222222222223</v>
      </c>
      <c r="F21" s="448">
        <f>'Industry Wise Scores'!G180</f>
        <v>4.666666666666667</v>
      </c>
      <c r="G21" s="448">
        <f>'Industry Wise Scores'!H180</f>
        <v>2.0833333333333335</v>
      </c>
      <c r="H21" s="384">
        <f>'Industry Wise Scores'!I180</f>
        <v>0.52935753105590055</v>
      </c>
      <c r="I21" s="448">
        <f>'Industry Wise Scores'!J180</f>
        <v>5.2935753105590058</v>
      </c>
    </row>
    <row r="22" spans="2:9" ht="15.6" x14ac:dyDescent="0.3">
      <c r="B22" s="110">
        <v>20</v>
      </c>
      <c r="C22" s="446" t="s">
        <v>421</v>
      </c>
      <c r="D22" s="448">
        <f>'Industry Wise Scores'!E5</f>
        <v>2</v>
      </c>
      <c r="E22" s="448">
        <f>'Industry Wise Scores'!F5</f>
        <v>3</v>
      </c>
      <c r="F22" s="448">
        <f>'Industry Wise Scores'!G5</f>
        <v>5</v>
      </c>
      <c r="G22" s="448">
        <f>'Industry Wise Scores'!H5</f>
        <v>3</v>
      </c>
      <c r="H22" s="384">
        <f>'Industry Wise Scores'!I5</f>
        <v>0.4642857142857143</v>
      </c>
      <c r="I22" s="448">
        <f>'Industry Wise Scores'!J5</f>
        <v>4.6428571428571432</v>
      </c>
    </row>
    <row r="23" spans="2:9" ht="15.6" x14ac:dyDescent="0.3">
      <c r="B23" s="110">
        <v>21</v>
      </c>
      <c r="C23" s="447" t="s">
        <v>381</v>
      </c>
      <c r="D23" s="448">
        <f>'Industry Wise Scores'!E224</f>
        <v>1.5</v>
      </c>
      <c r="E23" s="448">
        <f>'Industry Wise Scores'!F224</f>
        <v>7</v>
      </c>
      <c r="F23" s="448">
        <f>'Industry Wise Scores'!G224</f>
        <v>5</v>
      </c>
      <c r="G23" s="448">
        <f>'Industry Wise Scores'!H224</f>
        <v>1</v>
      </c>
      <c r="H23" s="384">
        <f>'Industry Wise Scores'!I224</f>
        <v>0.453125</v>
      </c>
      <c r="I23" s="448">
        <f>'Industry Wise Scores'!J224</f>
        <v>4.53125</v>
      </c>
    </row>
    <row r="24" spans="2:9" ht="15.6" x14ac:dyDescent="0.3">
      <c r="B24" s="110">
        <v>22</v>
      </c>
      <c r="C24" s="447" t="s">
        <v>419</v>
      </c>
      <c r="D24" s="448">
        <f>'Industry Wise Scores'!E164</f>
        <v>2.5</v>
      </c>
      <c r="E24" s="448" t="str">
        <f>'Industry Wise Scores'!F164</f>
        <v>N/A</v>
      </c>
      <c r="F24" s="448">
        <f>'Industry Wise Scores'!G164</f>
        <v>4.5</v>
      </c>
      <c r="G24" s="448">
        <f>'Industry Wise Scores'!H164</f>
        <v>3</v>
      </c>
      <c r="H24" s="384">
        <f>'Industry Wise Scores'!I164</f>
        <v>0.41666666666666669</v>
      </c>
      <c r="I24" s="448">
        <f>'Industry Wise Scores'!J164</f>
        <v>4.166666666666667</v>
      </c>
    </row>
    <row r="25" spans="2:9" ht="15.6" x14ac:dyDescent="0.3">
      <c r="B25" s="110">
        <v>23</v>
      </c>
      <c r="C25" s="447" t="s">
        <v>452</v>
      </c>
      <c r="D25" s="448">
        <f>'Industry Wise Scores'!E138</f>
        <v>3.125</v>
      </c>
      <c r="E25" s="448">
        <f>'Industry Wise Scores'!F138</f>
        <v>3</v>
      </c>
      <c r="F25" s="448">
        <f>'Industry Wise Scores'!G138</f>
        <v>3.125</v>
      </c>
      <c r="G25" s="448">
        <f>'Industry Wise Scores'!H138</f>
        <v>1</v>
      </c>
      <c r="H25" s="384">
        <f>'Industry Wise Scores'!I138</f>
        <v>0.34490740740740738</v>
      </c>
      <c r="I25" s="448">
        <f>'Industry Wise Scores'!J138</f>
        <v>3.4490740740740744</v>
      </c>
    </row>
    <row r="26" spans="2:9" ht="15.6" x14ac:dyDescent="0.3">
      <c r="B26" s="110">
        <v>24</v>
      </c>
      <c r="C26" s="446" t="s">
        <v>568</v>
      </c>
      <c r="D26" s="448">
        <f>'Industry Wise Scores'!E10</f>
        <v>1.5</v>
      </c>
      <c r="E26" s="448">
        <f>'Industry Wise Scores'!F10</f>
        <v>5</v>
      </c>
      <c r="F26" s="448">
        <f>'Industry Wise Scores'!G10</f>
        <v>4</v>
      </c>
      <c r="G26" s="448">
        <f>'Industry Wise Scores'!H10</f>
        <v>0</v>
      </c>
      <c r="H26" s="384">
        <f>'Industry Wise Scores'!I10</f>
        <v>0.33870967741935482</v>
      </c>
      <c r="I26" s="448">
        <f>'Industry Wise Scores'!J10</f>
        <v>3.387096774193548</v>
      </c>
    </row>
    <row r="27" spans="2:9" ht="15.6" x14ac:dyDescent="0.3">
      <c r="B27" s="110">
        <v>25</v>
      </c>
      <c r="C27" s="447" t="s">
        <v>423</v>
      </c>
      <c r="D27" s="448">
        <f>'Industry Wise Scores'!E195</f>
        <v>2.5</v>
      </c>
      <c r="E27" s="448" t="str">
        <f>'Industry Wise Scores'!F195</f>
        <v>N/A</v>
      </c>
      <c r="F27" s="448">
        <f>'Industry Wise Scores'!G195</f>
        <v>4</v>
      </c>
      <c r="G27" s="448">
        <f>'Industry Wise Scores'!H195</f>
        <v>0</v>
      </c>
      <c r="H27" s="384">
        <f>'Industry Wise Scores'!I195</f>
        <v>0.28260869565217389</v>
      </c>
      <c r="I27" s="448">
        <f>'Industry Wise Scores'!J195</f>
        <v>2.8260869565217388</v>
      </c>
    </row>
    <row r="28" spans="2:9" x14ac:dyDescent="0.3">
      <c r="C28" s="111"/>
    </row>
  </sheetData>
  <autoFilter ref="B2:I24" xr:uid="{807D4308-35FF-4AF7-8FEC-D98A4C941D4D}">
    <sortState xmlns:xlrd2="http://schemas.microsoft.com/office/spreadsheetml/2017/richdata2" ref="B3:I27">
      <sortCondition descending="1" ref="I2:I24"/>
    </sortState>
  </autoFilter>
  <sortState xmlns:xlrd2="http://schemas.microsoft.com/office/spreadsheetml/2017/richdata2" ref="B4:H24">
    <sortCondition ref="C2:C24"/>
  </sortState>
  <conditionalFormatting sqref="I3:I27">
    <cfRule type="cellIs" dxfId="78" priority="1" operator="between">
      <formula>0</formula>
      <formula>1.99</formula>
    </cfRule>
    <cfRule type="cellIs" dxfId="77" priority="2" operator="between">
      <formula>2</formula>
      <formula>3.99</formula>
    </cfRule>
    <cfRule type="cellIs" dxfId="76" priority="3" operator="between">
      <formula>4</formula>
      <formula>5.99</formula>
    </cfRule>
    <cfRule type="cellIs" dxfId="75" priority="4" operator="between">
      <formula>6</formula>
      <formula>7.99</formula>
    </cfRule>
    <cfRule type="cellIs" dxfId="74" priority="5" operator="between">
      <formula>8</formula>
      <formula>9.99</formula>
    </cfRule>
    <cfRule type="cellIs" dxfId="73" priority="6" operator="equal">
      <formula>10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CB88-5120-4E6B-B0AB-E71A32E82E7A}">
  <dimension ref="B2:E27"/>
  <sheetViews>
    <sheetView workbookViewId="0">
      <selection activeCell="O24" sqref="O24"/>
    </sheetView>
  </sheetViews>
  <sheetFormatPr defaultRowHeight="14.4" x14ac:dyDescent="0.3"/>
  <cols>
    <col min="1" max="1" width="2.44140625" customWidth="1"/>
    <col min="2" max="2" width="35.44140625" style="30" customWidth="1"/>
    <col min="4" max="4" width="9.109375" style="72"/>
  </cols>
  <sheetData>
    <row r="2" spans="2:5" ht="15.6" x14ac:dyDescent="0.3">
      <c r="B2" s="307"/>
      <c r="C2" s="340">
        <v>2021</v>
      </c>
      <c r="D2" s="340">
        <v>2022</v>
      </c>
      <c r="E2" s="340">
        <v>2023</v>
      </c>
    </row>
    <row r="3" spans="2:5" ht="15.6" x14ac:dyDescent="0.3">
      <c r="B3" s="446" t="s">
        <v>421</v>
      </c>
      <c r="C3" s="108" t="s">
        <v>62</v>
      </c>
      <c r="D3" s="448">
        <v>4.2857142857142856</v>
      </c>
      <c r="E3" s="448">
        <v>4.6428571428571432</v>
      </c>
    </row>
    <row r="4" spans="2:5" ht="15.6" x14ac:dyDescent="0.3">
      <c r="B4" s="446" t="s">
        <v>568</v>
      </c>
      <c r="C4" s="108" t="s">
        <v>62</v>
      </c>
      <c r="D4" s="108" t="s">
        <v>62</v>
      </c>
      <c r="E4" s="448">
        <v>3.387096774193548</v>
      </c>
    </row>
    <row r="5" spans="2:5" ht="15.6" x14ac:dyDescent="0.3">
      <c r="B5" s="449" t="s">
        <v>358</v>
      </c>
      <c r="C5" s="450">
        <v>8.06</v>
      </c>
      <c r="D5" s="448">
        <v>7.7992724867724883</v>
      </c>
      <c r="E5" s="448">
        <v>7.6366341991342006</v>
      </c>
    </row>
    <row r="6" spans="2:5" ht="15.6" x14ac:dyDescent="0.3">
      <c r="B6" s="449" t="s">
        <v>450</v>
      </c>
      <c r="C6" s="451">
        <v>6.65</v>
      </c>
      <c r="D6" s="448">
        <v>5.8928571428571423</v>
      </c>
      <c r="E6" s="448">
        <v>5.9759895744438758</v>
      </c>
    </row>
    <row r="7" spans="2:5" ht="31.2" x14ac:dyDescent="0.3">
      <c r="B7" s="449" t="s">
        <v>570</v>
      </c>
      <c r="C7" s="108" t="s">
        <v>62</v>
      </c>
      <c r="D7" s="108" t="s">
        <v>62</v>
      </c>
      <c r="E7" s="448">
        <v>6.09375</v>
      </c>
    </row>
    <row r="8" spans="2:5" ht="15.6" x14ac:dyDescent="0.3">
      <c r="B8" s="449" t="s">
        <v>375</v>
      </c>
      <c r="C8" s="450">
        <v>8</v>
      </c>
      <c r="D8" s="451">
        <v>5.9953917050691246</v>
      </c>
      <c r="E8" s="448">
        <v>6.2677131336405525</v>
      </c>
    </row>
    <row r="9" spans="2:5" ht="15.6" x14ac:dyDescent="0.3">
      <c r="B9" s="449" t="s">
        <v>447</v>
      </c>
      <c r="C9" s="451">
        <v>7.3</v>
      </c>
      <c r="D9" s="448">
        <v>6.7471891534391535</v>
      </c>
      <c r="E9" s="448">
        <v>6.5176293850094194</v>
      </c>
    </row>
    <row r="10" spans="2:5" ht="15.6" x14ac:dyDescent="0.3">
      <c r="B10" s="449" t="s">
        <v>448</v>
      </c>
      <c r="C10" s="451">
        <v>6.79</v>
      </c>
      <c r="D10" s="448">
        <v>4.6017494480260561</v>
      </c>
      <c r="E10" s="448">
        <v>5.4291008128356548</v>
      </c>
    </row>
    <row r="11" spans="2:5" ht="15.6" x14ac:dyDescent="0.3">
      <c r="B11" s="449" t="s">
        <v>378</v>
      </c>
      <c r="C11" s="451">
        <v>7.95</v>
      </c>
      <c r="D11" s="448">
        <v>5.5357142857142847</v>
      </c>
      <c r="E11" s="448">
        <v>5.625</v>
      </c>
    </row>
    <row r="12" spans="2:5" ht="15.6" x14ac:dyDescent="0.3">
      <c r="B12" s="449" t="s">
        <v>383</v>
      </c>
      <c r="C12" s="451">
        <v>6.07</v>
      </c>
      <c r="D12" s="448">
        <v>5.625</v>
      </c>
      <c r="E12" s="448">
        <v>6.71875</v>
      </c>
    </row>
    <row r="13" spans="2:5" ht="17.25" customHeight="1" x14ac:dyDescent="0.3">
      <c r="B13" s="449" t="s">
        <v>449</v>
      </c>
      <c r="C13" s="451">
        <v>6.7</v>
      </c>
      <c r="D13" s="448">
        <v>5.0474493112657264</v>
      </c>
      <c r="E13" s="448">
        <v>5.6508527656881133</v>
      </c>
    </row>
    <row r="14" spans="2:5" ht="15.6" x14ac:dyDescent="0.3">
      <c r="B14" s="449" t="s">
        <v>452</v>
      </c>
      <c r="C14" s="451">
        <v>6.27</v>
      </c>
      <c r="D14" s="448">
        <v>2.42228835978836</v>
      </c>
      <c r="E14" s="448">
        <v>3.4490740740740744</v>
      </c>
    </row>
    <row r="15" spans="2:5" ht="15.6" x14ac:dyDescent="0.3">
      <c r="B15" s="449" t="s">
        <v>418</v>
      </c>
      <c r="C15" s="108" t="s">
        <v>62</v>
      </c>
      <c r="D15" s="448">
        <v>4.2857142857142856</v>
      </c>
      <c r="E15" s="448">
        <v>8.75</v>
      </c>
    </row>
    <row r="16" spans="2:5" ht="31.2" x14ac:dyDescent="0.3">
      <c r="B16" s="449" t="s">
        <v>455</v>
      </c>
      <c r="C16" s="108" t="s">
        <v>62</v>
      </c>
      <c r="D16" s="448">
        <v>4.375</v>
      </c>
      <c r="E16" s="448">
        <v>6.25</v>
      </c>
    </row>
    <row r="17" spans="2:5" ht="15.6" x14ac:dyDescent="0.3">
      <c r="B17" s="449" t="s">
        <v>446</v>
      </c>
      <c r="C17" s="450">
        <v>8.3800000000000008</v>
      </c>
      <c r="D17" s="448">
        <v>6.7361111111111107</v>
      </c>
      <c r="E17" s="448">
        <v>6.199156746031746</v>
      </c>
    </row>
    <row r="18" spans="2:5" ht="15.6" x14ac:dyDescent="0.3">
      <c r="B18" s="449" t="s">
        <v>419</v>
      </c>
      <c r="C18" s="108" t="s">
        <v>62</v>
      </c>
      <c r="D18" s="448">
        <v>3.75</v>
      </c>
      <c r="E18" s="448">
        <v>4.166666666666667</v>
      </c>
    </row>
    <row r="19" spans="2:5" ht="15.6" x14ac:dyDescent="0.3">
      <c r="B19" s="449" t="s">
        <v>377</v>
      </c>
      <c r="C19" s="451">
        <v>6.62</v>
      </c>
      <c r="D19" s="448">
        <v>5.0489561766735678</v>
      </c>
      <c r="E19" s="448">
        <v>5.2935753105590058</v>
      </c>
    </row>
    <row r="20" spans="2:5" ht="15.6" x14ac:dyDescent="0.3">
      <c r="B20" s="449" t="s">
        <v>567</v>
      </c>
      <c r="C20" s="108" t="s">
        <v>62</v>
      </c>
      <c r="D20" s="108" t="s">
        <v>62</v>
      </c>
      <c r="E20" s="448">
        <v>5.9259259259259256</v>
      </c>
    </row>
    <row r="21" spans="2:5" ht="15.6" x14ac:dyDescent="0.3">
      <c r="B21" s="449" t="s">
        <v>425</v>
      </c>
      <c r="C21" s="108" t="s">
        <v>62</v>
      </c>
      <c r="D21" s="448">
        <v>4.1071428571428568</v>
      </c>
      <c r="E21" s="448">
        <v>5.5357142857142865</v>
      </c>
    </row>
    <row r="22" spans="2:5" ht="15.6" x14ac:dyDescent="0.3">
      <c r="B22" s="449" t="s">
        <v>423</v>
      </c>
      <c r="C22" s="108" t="s">
        <v>62</v>
      </c>
      <c r="D22" s="448">
        <v>2.6086956521739131</v>
      </c>
      <c r="E22" s="448">
        <v>2.8260869565217388</v>
      </c>
    </row>
    <row r="23" spans="2:5" ht="15.6" x14ac:dyDescent="0.3">
      <c r="B23" s="449" t="s">
        <v>453</v>
      </c>
      <c r="C23" s="452">
        <v>5.82</v>
      </c>
      <c r="D23" s="448">
        <v>3.7136243386243386</v>
      </c>
      <c r="E23" s="448">
        <v>5.3422619047619051</v>
      </c>
    </row>
    <row r="24" spans="2:5" ht="15.6" x14ac:dyDescent="0.3">
      <c r="B24" s="449" t="s">
        <v>380</v>
      </c>
      <c r="C24" s="451">
        <v>7.27</v>
      </c>
      <c r="D24" s="448">
        <v>6.3950892857142847</v>
      </c>
      <c r="E24" s="448">
        <v>6.8973214285714288</v>
      </c>
    </row>
    <row r="25" spans="2:5" ht="15.6" x14ac:dyDescent="0.3">
      <c r="B25" s="449" t="s">
        <v>445</v>
      </c>
      <c r="C25" s="450">
        <v>8.68</v>
      </c>
      <c r="D25" s="448">
        <v>7.890625</v>
      </c>
      <c r="E25" s="448">
        <v>8.828125</v>
      </c>
    </row>
    <row r="26" spans="2:5" ht="15.6" x14ac:dyDescent="0.3">
      <c r="B26" s="449" t="s">
        <v>451</v>
      </c>
      <c r="C26" s="451">
        <v>6.4</v>
      </c>
      <c r="D26" s="448">
        <v>7.34375</v>
      </c>
      <c r="E26" s="448">
        <v>6.25</v>
      </c>
    </row>
    <row r="27" spans="2:5" ht="15.6" x14ac:dyDescent="0.3">
      <c r="B27" s="449" t="s">
        <v>381</v>
      </c>
      <c r="C27" s="451">
        <v>7.23</v>
      </c>
      <c r="D27" s="448">
        <v>4.765625</v>
      </c>
      <c r="E27" s="448">
        <v>4.53125</v>
      </c>
    </row>
  </sheetData>
  <autoFilter ref="C2:E27" xr:uid="{EB6DCB88-5120-4E6B-B0AB-E71A32E82E7A}"/>
  <conditionalFormatting sqref="D3">
    <cfRule type="cellIs" dxfId="72" priority="133" operator="between">
      <formula>0</formula>
      <formula>1.99</formula>
    </cfRule>
    <cfRule type="cellIs" dxfId="71" priority="134" operator="between">
      <formula>2</formula>
      <formula>3.99</formula>
    </cfRule>
    <cfRule type="cellIs" dxfId="70" priority="135" operator="between">
      <formula>4</formula>
      <formula>5.99</formula>
    </cfRule>
    <cfRule type="cellIs" dxfId="69" priority="136" operator="between">
      <formula>6</formula>
      <formula>7.99</formula>
    </cfRule>
    <cfRule type="cellIs" dxfId="68" priority="137" operator="between">
      <formula>8</formula>
      <formula>9.99</formula>
    </cfRule>
    <cfRule type="cellIs" dxfId="67" priority="138" operator="equal">
      <formula>10</formula>
    </cfRule>
  </conditionalFormatting>
  <conditionalFormatting sqref="D5:D6">
    <cfRule type="cellIs" dxfId="66" priority="115" operator="between">
      <formula>0</formula>
      <formula>1.99</formula>
    </cfRule>
    <cfRule type="cellIs" dxfId="65" priority="116" operator="between">
      <formula>2</formula>
      <formula>3.99</formula>
    </cfRule>
    <cfRule type="cellIs" dxfId="64" priority="117" operator="between">
      <formula>4</formula>
      <formula>5.99</formula>
    </cfRule>
    <cfRule type="cellIs" dxfId="63" priority="118" operator="between">
      <formula>6</formula>
      <formula>7.99</formula>
    </cfRule>
    <cfRule type="cellIs" dxfId="62" priority="119" operator="between">
      <formula>8</formula>
      <formula>9.99</formula>
    </cfRule>
    <cfRule type="cellIs" dxfId="61" priority="120" operator="equal">
      <formula>10</formula>
    </cfRule>
  </conditionalFormatting>
  <conditionalFormatting sqref="D8:D19">
    <cfRule type="cellIs" dxfId="60" priority="43" operator="between">
      <formula>0</formula>
      <formula>1.99</formula>
    </cfRule>
    <cfRule type="cellIs" dxfId="59" priority="44" operator="between">
      <formula>2</formula>
      <formula>3.99</formula>
    </cfRule>
    <cfRule type="cellIs" dxfId="58" priority="45" operator="between">
      <formula>4</formula>
      <formula>5.99</formula>
    </cfRule>
    <cfRule type="cellIs" dxfId="57" priority="46" operator="between">
      <formula>6</formula>
      <formula>7.99</formula>
    </cfRule>
    <cfRule type="cellIs" dxfId="56" priority="47" operator="between">
      <formula>8</formula>
      <formula>9.99</formula>
    </cfRule>
    <cfRule type="cellIs" dxfId="55" priority="48" operator="equal">
      <formula>10</formula>
    </cfRule>
  </conditionalFormatting>
  <conditionalFormatting sqref="D21:D27">
    <cfRule type="cellIs" dxfId="54" priority="1" operator="between">
      <formula>0</formula>
      <formula>1.99</formula>
    </cfRule>
    <cfRule type="cellIs" dxfId="53" priority="2" operator="between">
      <formula>2</formula>
      <formula>3.99</formula>
    </cfRule>
    <cfRule type="cellIs" dxfId="52" priority="3" operator="between">
      <formula>4</formula>
      <formula>5.99</formula>
    </cfRule>
    <cfRule type="cellIs" dxfId="51" priority="4" operator="between">
      <formula>6</formula>
      <formula>7.99</formula>
    </cfRule>
    <cfRule type="cellIs" dxfId="50" priority="5" operator="between">
      <formula>8</formula>
      <formula>9.99</formula>
    </cfRule>
    <cfRule type="cellIs" dxfId="49" priority="6" operator="equal">
      <formula>10</formula>
    </cfRule>
  </conditionalFormatting>
  <conditionalFormatting sqref="E3:E27">
    <cfRule type="cellIs" dxfId="48" priority="139" operator="between">
      <formula>0</formula>
      <formula>1.99</formula>
    </cfRule>
    <cfRule type="cellIs" dxfId="47" priority="140" operator="between">
      <formula>2</formula>
      <formula>3.99</formula>
    </cfRule>
    <cfRule type="cellIs" dxfId="46" priority="141" operator="between">
      <formula>4</formula>
      <formula>5.99</formula>
    </cfRule>
    <cfRule type="cellIs" dxfId="45" priority="142" operator="between">
      <formula>6</formula>
      <formula>7.99</formula>
    </cfRule>
    <cfRule type="cellIs" dxfId="44" priority="143" operator="between">
      <formula>8</formula>
      <formula>9.99</formula>
    </cfRule>
    <cfRule type="cellIs" dxfId="43" priority="144" operator="equal">
      <formula>10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FA39-E8FE-48B3-8592-EB21B02674E2}">
  <dimension ref="B2:J224"/>
  <sheetViews>
    <sheetView zoomScale="80" zoomScaleNormal="80" workbookViewId="0">
      <selection activeCell="M7" sqref="M7"/>
    </sheetView>
  </sheetViews>
  <sheetFormatPr defaultColWidth="9.109375" defaultRowHeight="14.4" x14ac:dyDescent="0.3"/>
  <cols>
    <col min="1" max="1" width="7.88671875" style="378" customWidth="1"/>
    <col min="2" max="2" width="8.44140625" style="378" customWidth="1"/>
    <col min="3" max="3" width="11" style="401" customWidth="1"/>
    <col min="4" max="4" width="36.6640625" style="378" customWidth="1"/>
    <col min="5" max="5" width="16.88671875" style="378" customWidth="1"/>
    <col min="6" max="6" width="17.88671875" style="378" customWidth="1"/>
    <col min="7" max="7" width="16.33203125" style="378" customWidth="1"/>
    <col min="8" max="8" width="17.44140625" style="378" customWidth="1"/>
    <col min="9" max="9" width="11.44140625" style="378" customWidth="1"/>
    <col min="10" max="10" width="11.88671875" style="378" customWidth="1"/>
    <col min="11" max="16384" width="9.109375" style="378"/>
  </cols>
  <sheetData>
    <row r="2" spans="2:10" ht="24" customHeight="1" x14ac:dyDescent="0.3">
      <c r="B2" s="532" t="s">
        <v>421</v>
      </c>
      <c r="C2" s="532"/>
      <c r="D2" s="532"/>
      <c r="E2" s="532"/>
      <c r="F2" s="532"/>
      <c r="G2" s="532"/>
      <c r="H2" s="532"/>
      <c r="I2" s="532"/>
      <c r="J2" s="532"/>
    </row>
    <row r="3" spans="2:10" ht="62.4" x14ac:dyDescent="0.3">
      <c r="B3" s="323" t="s">
        <v>346</v>
      </c>
      <c r="C3" s="323" t="s">
        <v>441</v>
      </c>
      <c r="D3" s="324" t="s">
        <v>347</v>
      </c>
      <c r="E3" s="389" t="s">
        <v>349</v>
      </c>
      <c r="F3" s="390" t="s">
        <v>350</v>
      </c>
      <c r="G3" s="390" t="s">
        <v>351</v>
      </c>
      <c r="H3" s="390" t="s">
        <v>431</v>
      </c>
      <c r="I3" s="391" t="s">
        <v>352</v>
      </c>
      <c r="J3" s="323" t="s">
        <v>353</v>
      </c>
    </row>
    <row r="4" spans="2:10" ht="15.6" x14ac:dyDescent="0.3">
      <c r="B4" s="110">
        <v>77</v>
      </c>
      <c r="C4" s="110">
        <v>1</v>
      </c>
      <c r="D4" s="427" t="s">
        <v>278</v>
      </c>
      <c r="E4" s="392">
        <v>2</v>
      </c>
      <c r="F4" s="393">
        <v>3</v>
      </c>
      <c r="G4" s="393">
        <v>5</v>
      </c>
      <c r="H4" s="393">
        <v>3</v>
      </c>
      <c r="I4" s="396">
        <v>0.4642857142857143</v>
      </c>
      <c r="J4" s="397">
        <v>4.6428571428571432</v>
      </c>
    </row>
    <row r="5" spans="2:10" ht="18" x14ac:dyDescent="0.3">
      <c r="B5" s="531" t="s">
        <v>392</v>
      </c>
      <c r="C5" s="531"/>
      <c r="D5" s="531"/>
      <c r="E5" s="428">
        <f>AVERAGE(E3:E4)</f>
        <v>2</v>
      </c>
      <c r="F5" s="428">
        <f t="shared" ref="F5:J5" si="0">AVERAGE(F3:F4)</f>
        <v>3</v>
      </c>
      <c r="G5" s="428">
        <f t="shared" si="0"/>
        <v>5</v>
      </c>
      <c r="H5" s="428">
        <f t="shared" si="0"/>
        <v>3</v>
      </c>
      <c r="I5" s="429">
        <f t="shared" si="0"/>
        <v>0.4642857142857143</v>
      </c>
      <c r="J5" s="430">
        <f t="shared" si="0"/>
        <v>4.6428571428571432</v>
      </c>
    </row>
    <row r="6" spans="2:10" ht="18" x14ac:dyDescent="0.3">
      <c r="B6" s="431"/>
      <c r="C6" s="432"/>
      <c r="D6" s="431"/>
      <c r="E6" s="433"/>
      <c r="F6" s="433"/>
      <c r="G6" s="433"/>
      <c r="H6" s="433"/>
      <c r="I6" s="434"/>
      <c r="J6" s="435"/>
    </row>
    <row r="7" spans="2:10" ht="23.4" x14ac:dyDescent="0.3">
      <c r="B7" s="532" t="s">
        <v>568</v>
      </c>
      <c r="C7" s="532"/>
      <c r="D7" s="532"/>
      <c r="E7" s="532"/>
      <c r="F7" s="532"/>
      <c r="G7" s="532"/>
      <c r="H7" s="532"/>
      <c r="I7" s="532"/>
      <c r="J7" s="532"/>
    </row>
    <row r="8" spans="2:10" ht="62.4" x14ac:dyDescent="0.3">
      <c r="B8" s="323" t="s">
        <v>346</v>
      </c>
      <c r="C8" s="323" t="s">
        <v>441</v>
      </c>
      <c r="D8" s="324" t="s">
        <v>347</v>
      </c>
      <c r="E8" s="389" t="s">
        <v>349</v>
      </c>
      <c r="F8" s="390" t="s">
        <v>350</v>
      </c>
      <c r="G8" s="390" t="s">
        <v>351</v>
      </c>
      <c r="H8" s="390" t="s">
        <v>431</v>
      </c>
      <c r="I8" s="391" t="s">
        <v>352</v>
      </c>
      <c r="J8" s="323" t="s">
        <v>353</v>
      </c>
    </row>
    <row r="9" spans="2:10" ht="15.6" x14ac:dyDescent="0.3">
      <c r="B9" s="110">
        <v>103</v>
      </c>
      <c r="C9" s="108">
        <v>1</v>
      </c>
      <c r="D9" s="314" t="s">
        <v>532</v>
      </c>
      <c r="E9" s="392">
        <v>1.5</v>
      </c>
      <c r="F9" s="393">
        <v>5</v>
      </c>
      <c r="G9" s="393">
        <v>4</v>
      </c>
      <c r="H9" s="393">
        <v>0</v>
      </c>
      <c r="I9" s="396">
        <v>0.33870967741935482</v>
      </c>
      <c r="J9" s="397">
        <v>3.387096774193548</v>
      </c>
    </row>
    <row r="10" spans="2:10" ht="18" x14ac:dyDescent="0.3">
      <c r="B10" s="531" t="s">
        <v>392</v>
      </c>
      <c r="C10" s="531"/>
      <c r="D10" s="531"/>
      <c r="E10" s="428">
        <f>AVERAGE(E8:E9)</f>
        <v>1.5</v>
      </c>
      <c r="F10" s="428">
        <f t="shared" ref="F10:J10" si="1">AVERAGE(F8:F9)</f>
        <v>5</v>
      </c>
      <c r="G10" s="428">
        <f t="shared" si="1"/>
        <v>4</v>
      </c>
      <c r="H10" s="428">
        <f t="shared" si="1"/>
        <v>0</v>
      </c>
      <c r="I10" s="429">
        <f t="shared" si="1"/>
        <v>0.33870967741935482</v>
      </c>
      <c r="J10" s="430">
        <f t="shared" si="1"/>
        <v>3.387096774193548</v>
      </c>
    </row>
    <row r="12" spans="2:10" ht="23.4" x14ac:dyDescent="0.3">
      <c r="B12" s="532" t="s">
        <v>358</v>
      </c>
      <c r="C12" s="532"/>
      <c r="D12" s="532"/>
      <c r="E12" s="532"/>
      <c r="F12" s="532"/>
      <c r="G12" s="532"/>
      <c r="H12" s="532"/>
      <c r="I12" s="532"/>
      <c r="J12" s="532"/>
    </row>
    <row r="13" spans="2:10" ht="78" x14ac:dyDescent="0.3">
      <c r="B13" s="323" t="s">
        <v>346</v>
      </c>
      <c r="C13" s="323" t="s">
        <v>441</v>
      </c>
      <c r="D13" s="324" t="s">
        <v>347</v>
      </c>
      <c r="E13" s="389" t="s">
        <v>349</v>
      </c>
      <c r="F13" s="390" t="s">
        <v>350</v>
      </c>
      <c r="G13" s="390" t="s">
        <v>351</v>
      </c>
      <c r="H13" s="390" t="s">
        <v>431</v>
      </c>
      <c r="I13" s="391" t="s">
        <v>352</v>
      </c>
      <c r="J13" s="323" t="s">
        <v>353</v>
      </c>
    </row>
    <row r="14" spans="2:10" ht="15.6" x14ac:dyDescent="0.3">
      <c r="B14" s="110">
        <v>6</v>
      </c>
      <c r="C14" s="110">
        <v>1</v>
      </c>
      <c r="D14" s="314" t="s">
        <v>357</v>
      </c>
      <c r="E14" s="392">
        <v>15</v>
      </c>
      <c r="F14" s="393">
        <v>8</v>
      </c>
      <c r="G14" s="393">
        <v>5</v>
      </c>
      <c r="H14" s="393">
        <v>3</v>
      </c>
      <c r="I14" s="396">
        <v>0.96875</v>
      </c>
      <c r="J14" s="397">
        <v>9.6875</v>
      </c>
    </row>
    <row r="15" spans="2:10" ht="15.6" x14ac:dyDescent="0.3">
      <c r="B15" s="110">
        <v>12</v>
      </c>
      <c r="C15" s="110">
        <v>2</v>
      </c>
      <c r="D15" s="314" t="s">
        <v>23</v>
      </c>
      <c r="E15" s="392">
        <v>14</v>
      </c>
      <c r="F15" s="393">
        <v>3.5</v>
      </c>
      <c r="G15" s="393">
        <v>5</v>
      </c>
      <c r="H15" s="393">
        <v>4</v>
      </c>
      <c r="I15" s="396">
        <v>0.9464285714285714</v>
      </c>
      <c r="J15" s="397">
        <v>9.4642857142857135</v>
      </c>
    </row>
    <row r="16" spans="2:10" ht="15.6" x14ac:dyDescent="0.3">
      <c r="B16" s="110">
        <v>20</v>
      </c>
      <c r="C16" s="110">
        <v>3</v>
      </c>
      <c r="D16" s="305" t="s">
        <v>344</v>
      </c>
      <c r="E16" s="392">
        <v>12.5</v>
      </c>
      <c r="F16" s="393" t="s">
        <v>62</v>
      </c>
      <c r="G16" s="393">
        <v>5</v>
      </c>
      <c r="H16" s="393">
        <v>4</v>
      </c>
      <c r="I16" s="396">
        <v>0.89583333333333337</v>
      </c>
      <c r="J16" s="397">
        <v>8.9583333333333339</v>
      </c>
    </row>
    <row r="17" spans="2:10" ht="15.6" x14ac:dyDescent="0.3">
      <c r="B17" s="110">
        <v>22</v>
      </c>
      <c r="C17" s="110">
        <v>4</v>
      </c>
      <c r="D17" s="314" t="s">
        <v>33</v>
      </c>
      <c r="E17" s="392">
        <v>14.5</v>
      </c>
      <c r="F17" s="393">
        <v>3.5</v>
      </c>
      <c r="G17" s="393">
        <v>4</v>
      </c>
      <c r="H17" s="393">
        <v>3</v>
      </c>
      <c r="I17" s="396">
        <v>0.8928571428571429</v>
      </c>
      <c r="J17" s="397">
        <v>8.9285714285714288</v>
      </c>
    </row>
    <row r="18" spans="2:10" ht="15.6" x14ac:dyDescent="0.3">
      <c r="B18" s="110">
        <v>23</v>
      </c>
      <c r="C18" s="110">
        <v>5</v>
      </c>
      <c r="D18" s="314" t="s">
        <v>18</v>
      </c>
      <c r="E18" s="392">
        <v>12.5</v>
      </c>
      <c r="F18" s="393">
        <v>7</v>
      </c>
      <c r="G18" s="393">
        <v>5</v>
      </c>
      <c r="H18" s="393">
        <v>4</v>
      </c>
      <c r="I18" s="396">
        <v>0.890625</v>
      </c>
      <c r="J18" s="397">
        <v>8.90625</v>
      </c>
    </row>
    <row r="19" spans="2:10" ht="15.6" x14ac:dyDescent="0.3">
      <c r="B19" s="110">
        <v>25</v>
      </c>
      <c r="C19" s="110">
        <v>6</v>
      </c>
      <c r="D19" s="314" t="s">
        <v>416</v>
      </c>
      <c r="E19" s="392">
        <v>11.5</v>
      </c>
      <c r="F19" s="393">
        <v>4</v>
      </c>
      <c r="G19" s="393">
        <v>5</v>
      </c>
      <c r="H19" s="393">
        <v>4</v>
      </c>
      <c r="I19" s="396">
        <v>0.875</v>
      </c>
      <c r="J19" s="397">
        <v>8.75</v>
      </c>
    </row>
    <row r="20" spans="2:10" ht="15.6" x14ac:dyDescent="0.3">
      <c r="B20" s="110">
        <v>29</v>
      </c>
      <c r="C20" s="110">
        <v>7</v>
      </c>
      <c r="D20" s="314" t="s">
        <v>393</v>
      </c>
      <c r="E20" s="392">
        <v>13.5</v>
      </c>
      <c r="F20" s="393">
        <v>6</v>
      </c>
      <c r="G20" s="393">
        <v>5</v>
      </c>
      <c r="H20" s="393">
        <v>3</v>
      </c>
      <c r="I20" s="396">
        <v>0.859375</v>
      </c>
      <c r="J20" s="397">
        <v>8.59375</v>
      </c>
    </row>
    <row r="21" spans="2:10" ht="15.6" x14ac:dyDescent="0.3">
      <c r="B21" s="110">
        <v>32</v>
      </c>
      <c r="C21" s="110">
        <v>8</v>
      </c>
      <c r="D21" s="314" t="s">
        <v>4</v>
      </c>
      <c r="E21" s="392">
        <v>12</v>
      </c>
      <c r="F21" s="393">
        <v>6</v>
      </c>
      <c r="G21" s="393">
        <v>5</v>
      </c>
      <c r="H21" s="393">
        <v>3</v>
      </c>
      <c r="I21" s="396">
        <v>0.8125</v>
      </c>
      <c r="J21" s="397">
        <v>8.125</v>
      </c>
    </row>
    <row r="22" spans="2:10" ht="15.6" x14ac:dyDescent="0.3">
      <c r="B22" s="110">
        <v>65</v>
      </c>
      <c r="C22" s="110">
        <v>9</v>
      </c>
      <c r="D22" s="314" t="s">
        <v>19</v>
      </c>
      <c r="E22" s="392">
        <v>4</v>
      </c>
      <c r="F22" s="393">
        <v>3</v>
      </c>
      <c r="G22" s="393">
        <v>5</v>
      </c>
      <c r="H22" s="393">
        <v>3</v>
      </c>
      <c r="I22" s="396">
        <v>0.5357142857142857</v>
      </c>
      <c r="J22" s="397">
        <v>5.3571428571428568</v>
      </c>
    </row>
    <row r="23" spans="2:10" ht="15.6" x14ac:dyDescent="0.3">
      <c r="B23" s="110">
        <v>94</v>
      </c>
      <c r="C23" s="110">
        <v>10</v>
      </c>
      <c r="D23" s="314" t="s">
        <v>538</v>
      </c>
      <c r="E23" s="392">
        <v>3</v>
      </c>
      <c r="F23" s="393">
        <v>2</v>
      </c>
      <c r="G23" s="393">
        <v>4.5</v>
      </c>
      <c r="H23" s="393">
        <v>2</v>
      </c>
      <c r="I23" s="396">
        <v>0.4107142857142857</v>
      </c>
      <c r="J23" s="397">
        <v>4.1071428571428568</v>
      </c>
    </row>
    <row r="24" spans="2:10" ht="15.6" x14ac:dyDescent="0.3">
      <c r="B24" s="110">
        <v>109</v>
      </c>
      <c r="C24" s="110">
        <v>11</v>
      </c>
      <c r="D24" s="314" t="s">
        <v>569</v>
      </c>
      <c r="E24" s="392">
        <v>2</v>
      </c>
      <c r="F24" s="393" t="s">
        <v>62</v>
      </c>
      <c r="G24" s="393">
        <v>4.5</v>
      </c>
      <c r="H24" s="393">
        <v>1</v>
      </c>
      <c r="I24" s="396">
        <v>0.3125</v>
      </c>
      <c r="J24" s="397">
        <v>3.125</v>
      </c>
    </row>
    <row r="25" spans="2:10" ht="18" x14ac:dyDescent="0.3">
      <c r="B25" s="531" t="s">
        <v>392</v>
      </c>
      <c r="C25" s="531"/>
      <c r="D25" s="531"/>
      <c r="E25" s="428">
        <f t="shared" ref="E25:J25" si="2">AVERAGE(E14:E24)</f>
        <v>10.409090909090908</v>
      </c>
      <c r="F25" s="428">
        <f t="shared" si="2"/>
        <v>4.7777777777777777</v>
      </c>
      <c r="G25" s="428">
        <f t="shared" si="2"/>
        <v>4.8181818181818183</v>
      </c>
      <c r="H25" s="428">
        <f t="shared" si="2"/>
        <v>3.0909090909090908</v>
      </c>
      <c r="I25" s="429">
        <f t="shared" si="2"/>
        <v>0.76366341991341991</v>
      </c>
      <c r="J25" s="430">
        <f t="shared" si="2"/>
        <v>7.6366341991342006</v>
      </c>
    </row>
    <row r="27" spans="2:10" ht="23.4" x14ac:dyDescent="0.3">
      <c r="B27" s="532" t="s">
        <v>355</v>
      </c>
      <c r="C27" s="532"/>
      <c r="D27" s="532"/>
      <c r="E27" s="532"/>
      <c r="F27" s="532"/>
      <c r="G27" s="532"/>
      <c r="H27" s="532"/>
      <c r="I27" s="532"/>
      <c r="J27" s="532"/>
    </row>
    <row r="28" spans="2:10" ht="78" x14ac:dyDescent="0.3">
      <c r="B28" s="323" t="s">
        <v>346</v>
      </c>
      <c r="C28" s="323" t="s">
        <v>441</v>
      </c>
      <c r="D28" s="324" t="s">
        <v>347</v>
      </c>
      <c r="E28" s="389" t="s">
        <v>349</v>
      </c>
      <c r="F28" s="390" t="s">
        <v>350</v>
      </c>
      <c r="G28" s="390" t="s">
        <v>351</v>
      </c>
      <c r="H28" s="390" t="s">
        <v>431</v>
      </c>
      <c r="I28" s="391" t="s">
        <v>352</v>
      </c>
      <c r="J28" s="323" t="s">
        <v>353</v>
      </c>
    </row>
    <row r="29" spans="2:10" ht="15.6" x14ac:dyDescent="0.3">
      <c r="B29" s="110">
        <v>1</v>
      </c>
      <c r="C29" s="110">
        <v>1</v>
      </c>
      <c r="D29" s="314" t="s">
        <v>9</v>
      </c>
      <c r="E29" s="392">
        <v>15</v>
      </c>
      <c r="F29" s="393">
        <v>8</v>
      </c>
      <c r="G29" s="393">
        <v>5</v>
      </c>
      <c r="H29" s="393">
        <v>4</v>
      </c>
      <c r="I29" s="396">
        <v>1</v>
      </c>
      <c r="J29" s="397">
        <v>10</v>
      </c>
    </row>
    <row r="30" spans="2:10" ht="15.6" x14ac:dyDescent="0.3">
      <c r="B30" s="110">
        <v>15</v>
      </c>
      <c r="C30" s="110">
        <v>2</v>
      </c>
      <c r="D30" s="314" t="s">
        <v>7</v>
      </c>
      <c r="E30" s="392">
        <v>14</v>
      </c>
      <c r="F30" s="393">
        <v>8</v>
      </c>
      <c r="G30" s="393">
        <v>5</v>
      </c>
      <c r="H30" s="393">
        <v>3</v>
      </c>
      <c r="I30" s="396">
        <v>0.9375</v>
      </c>
      <c r="J30" s="397">
        <v>9.375</v>
      </c>
    </row>
    <row r="31" spans="2:10" ht="15.6" x14ac:dyDescent="0.3">
      <c r="B31" s="110">
        <v>19</v>
      </c>
      <c r="C31" s="110">
        <v>3</v>
      </c>
      <c r="D31" s="305" t="s">
        <v>340</v>
      </c>
      <c r="E31" s="392">
        <v>12</v>
      </c>
      <c r="F31" s="393">
        <v>8</v>
      </c>
      <c r="G31" s="393">
        <v>5</v>
      </c>
      <c r="H31" s="393">
        <v>4</v>
      </c>
      <c r="I31" s="396">
        <v>0.90625</v>
      </c>
      <c r="J31" s="397">
        <v>9.0625</v>
      </c>
    </row>
    <row r="32" spans="2:10" ht="15.6" x14ac:dyDescent="0.3">
      <c r="B32" s="110">
        <v>23</v>
      </c>
      <c r="C32" s="110">
        <v>3</v>
      </c>
      <c r="D32" s="314" t="s">
        <v>6</v>
      </c>
      <c r="E32" s="392">
        <v>11.5</v>
      </c>
      <c r="F32" s="393">
        <v>8</v>
      </c>
      <c r="G32" s="393">
        <v>5</v>
      </c>
      <c r="H32" s="393">
        <v>4</v>
      </c>
      <c r="I32" s="396">
        <v>0.890625</v>
      </c>
      <c r="J32" s="397">
        <v>8.90625</v>
      </c>
    </row>
    <row r="33" spans="2:10" ht="15.6" x14ac:dyDescent="0.3">
      <c r="B33" s="110">
        <v>30</v>
      </c>
      <c r="C33" s="110">
        <v>5</v>
      </c>
      <c r="D33" s="305" t="s">
        <v>324</v>
      </c>
      <c r="E33" s="392">
        <v>10.5</v>
      </c>
      <c r="F33" s="393">
        <v>8</v>
      </c>
      <c r="G33" s="393">
        <v>4.5</v>
      </c>
      <c r="H33" s="393">
        <v>4</v>
      </c>
      <c r="I33" s="396">
        <v>0.84375</v>
      </c>
      <c r="J33" s="397">
        <v>8.4375</v>
      </c>
    </row>
    <row r="34" spans="2:10" ht="15.6" x14ac:dyDescent="0.3">
      <c r="B34" s="110">
        <v>48</v>
      </c>
      <c r="C34" s="110">
        <v>6</v>
      </c>
      <c r="D34" s="305" t="s">
        <v>299</v>
      </c>
      <c r="E34" s="392">
        <v>3.5</v>
      </c>
      <c r="F34" s="393">
        <v>8</v>
      </c>
      <c r="G34" s="393">
        <v>5</v>
      </c>
      <c r="H34" s="393">
        <v>3</v>
      </c>
      <c r="I34" s="396">
        <v>0.609375</v>
      </c>
      <c r="J34" s="397">
        <v>6.09375</v>
      </c>
    </row>
    <row r="35" spans="2:10" ht="15.6" x14ac:dyDescent="0.3">
      <c r="B35" s="110">
        <v>48</v>
      </c>
      <c r="C35" s="110">
        <v>6</v>
      </c>
      <c r="D35" s="314" t="s">
        <v>415</v>
      </c>
      <c r="E35" s="392">
        <v>4.5</v>
      </c>
      <c r="F35" s="393">
        <v>6</v>
      </c>
      <c r="G35" s="393">
        <v>5</v>
      </c>
      <c r="H35" s="393">
        <v>4</v>
      </c>
      <c r="I35" s="396">
        <v>0.609375</v>
      </c>
      <c r="J35" s="397">
        <v>6.09375</v>
      </c>
    </row>
    <row r="36" spans="2:10" ht="15.6" x14ac:dyDescent="0.3">
      <c r="B36" s="110">
        <v>57</v>
      </c>
      <c r="C36" s="110">
        <v>8</v>
      </c>
      <c r="D36" s="314" t="s">
        <v>334</v>
      </c>
      <c r="E36" s="392">
        <v>3.5</v>
      </c>
      <c r="F36" s="393">
        <v>8</v>
      </c>
      <c r="G36" s="393">
        <v>5</v>
      </c>
      <c r="H36" s="393">
        <v>2</v>
      </c>
      <c r="I36" s="396">
        <v>0.578125</v>
      </c>
      <c r="J36" s="397">
        <v>5.78125</v>
      </c>
    </row>
    <row r="37" spans="2:10" ht="15.6" x14ac:dyDescent="0.3">
      <c r="B37" s="110">
        <v>57</v>
      </c>
      <c r="C37" s="110">
        <v>8</v>
      </c>
      <c r="D37" s="314" t="s">
        <v>12</v>
      </c>
      <c r="E37" s="392">
        <v>3</v>
      </c>
      <c r="F37" s="393">
        <v>8</v>
      </c>
      <c r="G37" s="393">
        <v>4.5</v>
      </c>
      <c r="H37" s="393">
        <v>3</v>
      </c>
      <c r="I37" s="396">
        <v>0.578125</v>
      </c>
      <c r="J37" s="397">
        <v>5.78125</v>
      </c>
    </row>
    <row r="38" spans="2:10" ht="15.6" x14ac:dyDescent="0.3">
      <c r="B38" s="110">
        <v>77</v>
      </c>
      <c r="C38" s="110">
        <v>10</v>
      </c>
      <c r="D38" s="314" t="s">
        <v>531</v>
      </c>
      <c r="E38" s="392">
        <v>3.5</v>
      </c>
      <c r="F38" s="393">
        <v>2</v>
      </c>
      <c r="G38" s="393">
        <v>4.5</v>
      </c>
      <c r="H38" s="393">
        <v>3</v>
      </c>
      <c r="I38" s="396">
        <v>0.4642857142857143</v>
      </c>
      <c r="J38" s="397">
        <v>4.6428571428571432</v>
      </c>
    </row>
    <row r="39" spans="2:10" ht="15.6" x14ac:dyDescent="0.3">
      <c r="B39" s="110">
        <v>85</v>
      </c>
      <c r="C39" s="110">
        <v>11</v>
      </c>
      <c r="D39" s="305" t="s">
        <v>311</v>
      </c>
      <c r="E39" s="392">
        <v>2.5</v>
      </c>
      <c r="F39" s="393">
        <v>5</v>
      </c>
      <c r="G39" s="393">
        <v>4</v>
      </c>
      <c r="H39" s="393">
        <v>2</v>
      </c>
      <c r="I39" s="396">
        <v>0.43548387096774194</v>
      </c>
      <c r="J39" s="397">
        <v>4.354838709677419</v>
      </c>
    </row>
    <row r="40" spans="2:10" ht="15.6" x14ac:dyDescent="0.3">
      <c r="B40" s="110">
        <v>95</v>
      </c>
      <c r="C40" s="110">
        <v>12</v>
      </c>
      <c r="D40" s="314" t="s">
        <v>522</v>
      </c>
      <c r="E40" s="392">
        <v>1</v>
      </c>
      <c r="F40" s="393">
        <v>3</v>
      </c>
      <c r="G40" s="393">
        <v>4</v>
      </c>
      <c r="H40" s="393">
        <v>3</v>
      </c>
      <c r="I40" s="396">
        <v>0.40740740740740738</v>
      </c>
      <c r="J40" s="397">
        <v>4.0740740740740735</v>
      </c>
    </row>
    <row r="41" spans="2:10" ht="15.6" x14ac:dyDescent="0.3">
      <c r="B41" s="110">
        <v>103</v>
      </c>
      <c r="C41" s="110">
        <v>13</v>
      </c>
      <c r="D41" s="314" t="s">
        <v>314</v>
      </c>
      <c r="E41" s="392">
        <v>1</v>
      </c>
      <c r="F41" s="393">
        <v>3</v>
      </c>
      <c r="G41" s="393">
        <v>4.5</v>
      </c>
      <c r="H41" s="393">
        <v>1</v>
      </c>
      <c r="I41" s="396">
        <v>0.3392857142857143</v>
      </c>
      <c r="J41" s="397">
        <v>3.3928571428571432</v>
      </c>
    </row>
    <row r="42" spans="2:10" ht="31.2" x14ac:dyDescent="0.3">
      <c r="B42" s="110">
        <v>112</v>
      </c>
      <c r="C42" s="110">
        <v>14</v>
      </c>
      <c r="D42" s="314" t="s">
        <v>566</v>
      </c>
      <c r="E42" s="392">
        <v>1</v>
      </c>
      <c r="F42" s="393">
        <v>4</v>
      </c>
      <c r="G42" s="393">
        <v>4</v>
      </c>
      <c r="H42" s="393">
        <v>0</v>
      </c>
      <c r="I42" s="396">
        <v>0.29032258064516131</v>
      </c>
      <c r="J42" s="397">
        <v>2.903225806451613</v>
      </c>
    </row>
    <row r="43" spans="2:10" ht="15.6" x14ac:dyDescent="0.3">
      <c r="B43" s="110">
        <v>123</v>
      </c>
      <c r="C43" s="110">
        <v>15</v>
      </c>
      <c r="D43" s="314" t="s">
        <v>386</v>
      </c>
      <c r="E43" s="392">
        <v>1</v>
      </c>
      <c r="F43" s="393">
        <v>1</v>
      </c>
      <c r="G43" s="393">
        <v>0</v>
      </c>
      <c r="H43" s="393">
        <v>0</v>
      </c>
      <c r="I43" s="396">
        <v>7.407407407407407E-2</v>
      </c>
      <c r="J43" s="397">
        <v>0.7407407407407407</v>
      </c>
    </row>
    <row r="44" spans="2:10" ht="18" x14ac:dyDescent="0.3">
      <c r="B44" s="531" t="s">
        <v>392</v>
      </c>
      <c r="C44" s="531"/>
      <c r="D44" s="531"/>
      <c r="E44" s="428">
        <f>AVERAGE(E29:E43)</f>
        <v>5.833333333333333</v>
      </c>
      <c r="F44" s="428">
        <f t="shared" ref="F44:H44" si="3">AVERAGE(F29:F43)</f>
        <v>5.8666666666666663</v>
      </c>
      <c r="G44" s="428">
        <f t="shared" si="3"/>
        <v>4.333333333333333</v>
      </c>
      <c r="H44" s="428">
        <f t="shared" si="3"/>
        <v>2.6666666666666665</v>
      </c>
      <c r="I44" s="429">
        <f>AVERAGE(I29:I43)</f>
        <v>0.59759895744438762</v>
      </c>
      <c r="J44" s="430">
        <f>AVERAGE(J29:J43)</f>
        <v>5.9759895744438758</v>
      </c>
    </row>
    <row r="45" spans="2:10" ht="18" x14ac:dyDescent="0.3">
      <c r="B45" s="431"/>
      <c r="C45" s="431"/>
      <c r="D45" s="431"/>
      <c r="E45" s="433"/>
      <c r="F45" s="433"/>
      <c r="G45" s="433"/>
      <c r="H45" s="433"/>
      <c r="I45" s="434"/>
      <c r="J45" s="435"/>
    </row>
    <row r="46" spans="2:10" ht="23.4" x14ac:dyDescent="0.3">
      <c r="B46" s="532" t="s">
        <v>570</v>
      </c>
      <c r="C46" s="532"/>
      <c r="D46" s="532"/>
      <c r="E46" s="532"/>
      <c r="F46" s="532"/>
      <c r="G46" s="532"/>
      <c r="H46" s="532"/>
      <c r="I46" s="532"/>
      <c r="J46" s="532"/>
    </row>
    <row r="47" spans="2:10" ht="78" x14ac:dyDescent="0.3">
      <c r="B47" s="323" t="s">
        <v>346</v>
      </c>
      <c r="C47" s="323" t="s">
        <v>441</v>
      </c>
      <c r="D47" s="324" t="s">
        <v>347</v>
      </c>
      <c r="E47" s="389" t="s">
        <v>349</v>
      </c>
      <c r="F47" s="390" t="s">
        <v>350</v>
      </c>
      <c r="G47" s="390" t="s">
        <v>351</v>
      </c>
      <c r="H47" s="390" t="s">
        <v>431</v>
      </c>
      <c r="I47" s="391" t="s">
        <v>352</v>
      </c>
      <c r="J47" s="323" t="s">
        <v>353</v>
      </c>
    </row>
    <row r="48" spans="2:10" ht="15.6" x14ac:dyDescent="0.3">
      <c r="B48" s="110">
        <v>42</v>
      </c>
      <c r="C48" s="108">
        <v>1</v>
      </c>
      <c r="D48" s="314" t="s">
        <v>537</v>
      </c>
      <c r="E48" s="392">
        <v>5</v>
      </c>
      <c r="F48" s="393">
        <v>4</v>
      </c>
      <c r="G48" s="393">
        <v>5</v>
      </c>
      <c r="H48" s="393">
        <v>4</v>
      </c>
      <c r="I48" s="396">
        <v>0.6428571428571429</v>
      </c>
      <c r="J48" s="397">
        <v>6.4285714285714297</v>
      </c>
    </row>
    <row r="49" spans="2:10" ht="18" x14ac:dyDescent="0.3">
      <c r="B49" s="531" t="s">
        <v>392</v>
      </c>
      <c r="C49" s="531"/>
      <c r="D49" s="531"/>
      <c r="E49" s="428">
        <f>AVERAGE(E47:E48)</f>
        <v>5</v>
      </c>
      <c r="F49" s="428">
        <f t="shared" ref="F49:J49" si="4">AVERAGE(F47:F48)</f>
        <v>4</v>
      </c>
      <c r="G49" s="428">
        <f t="shared" si="4"/>
        <v>5</v>
      </c>
      <c r="H49" s="428">
        <f t="shared" si="4"/>
        <v>4</v>
      </c>
      <c r="I49" s="429">
        <f t="shared" si="4"/>
        <v>0.6428571428571429</v>
      </c>
      <c r="J49" s="430">
        <f t="shared" si="4"/>
        <v>6.4285714285714297</v>
      </c>
    </row>
    <row r="51" spans="2:10" ht="23.4" x14ac:dyDescent="0.3">
      <c r="B51" s="532" t="s">
        <v>442</v>
      </c>
      <c r="C51" s="532"/>
      <c r="D51" s="532"/>
      <c r="E51" s="532"/>
      <c r="F51" s="532"/>
      <c r="G51" s="532"/>
      <c r="H51" s="532"/>
      <c r="I51" s="532"/>
      <c r="J51" s="532"/>
    </row>
    <row r="52" spans="2:10" ht="78" x14ac:dyDescent="0.3">
      <c r="B52" s="323" t="s">
        <v>346</v>
      </c>
      <c r="C52" s="323" t="s">
        <v>441</v>
      </c>
      <c r="D52" s="324" t="s">
        <v>347</v>
      </c>
      <c r="E52" s="389" t="s">
        <v>349</v>
      </c>
      <c r="F52" s="390" t="s">
        <v>350</v>
      </c>
      <c r="G52" s="390" t="s">
        <v>351</v>
      </c>
      <c r="H52" s="390" t="s">
        <v>431</v>
      </c>
      <c r="I52" s="391" t="s">
        <v>352</v>
      </c>
      <c r="J52" s="323" t="s">
        <v>353</v>
      </c>
    </row>
    <row r="53" spans="2:10" ht="15.6" x14ac:dyDescent="0.3">
      <c r="B53" s="110">
        <v>1</v>
      </c>
      <c r="C53" s="110">
        <v>1</v>
      </c>
      <c r="D53" s="314" t="s">
        <v>28</v>
      </c>
      <c r="E53" s="392">
        <v>15</v>
      </c>
      <c r="F53" s="393">
        <v>4</v>
      </c>
      <c r="G53" s="393">
        <v>5</v>
      </c>
      <c r="H53" s="393">
        <v>4</v>
      </c>
      <c r="I53" s="396">
        <v>1</v>
      </c>
      <c r="J53" s="397">
        <v>10</v>
      </c>
    </row>
    <row r="54" spans="2:10" ht="15.6" x14ac:dyDescent="0.3">
      <c r="B54" s="110">
        <v>18</v>
      </c>
      <c r="C54" s="110">
        <v>2</v>
      </c>
      <c r="D54" s="314" t="s">
        <v>277</v>
      </c>
      <c r="E54" s="392">
        <v>12.5</v>
      </c>
      <c r="F54" s="393">
        <v>8</v>
      </c>
      <c r="G54" s="393">
        <v>5</v>
      </c>
      <c r="H54" s="393">
        <v>4</v>
      </c>
      <c r="I54" s="396">
        <v>0.921875</v>
      </c>
      <c r="J54" s="397">
        <v>9.21875</v>
      </c>
    </row>
    <row r="55" spans="2:10" ht="15.6" x14ac:dyDescent="0.3">
      <c r="B55" s="110">
        <v>54</v>
      </c>
      <c r="C55" s="110">
        <v>3</v>
      </c>
      <c r="D55" s="314" t="s">
        <v>276</v>
      </c>
      <c r="E55" s="392">
        <v>5.5</v>
      </c>
      <c r="F55" s="393">
        <v>2</v>
      </c>
      <c r="G55" s="393">
        <v>5</v>
      </c>
      <c r="H55" s="393">
        <v>4</v>
      </c>
      <c r="I55" s="396">
        <v>0.5892857142857143</v>
      </c>
      <c r="J55" s="397">
        <v>5.8928571428571423</v>
      </c>
    </row>
    <row r="56" spans="2:10" ht="15.6" x14ac:dyDescent="0.3">
      <c r="B56" s="110">
        <v>101</v>
      </c>
      <c r="C56" s="110">
        <v>4</v>
      </c>
      <c r="D56" s="305" t="s">
        <v>46</v>
      </c>
      <c r="E56" s="392">
        <v>1</v>
      </c>
      <c r="F56" s="393">
        <v>6</v>
      </c>
      <c r="G56" s="393">
        <v>4</v>
      </c>
      <c r="H56" s="393">
        <v>0</v>
      </c>
      <c r="I56" s="396">
        <v>0.35483870967741937</v>
      </c>
      <c r="J56" s="397">
        <v>3.5483870967741935</v>
      </c>
    </row>
    <row r="57" spans="2:10" ht="15.6" x14ac:dyDescent="0.3">
      <c r="B57" s="110">
        <v>117</v>
      </c>
      <c r="C57" s="110">
        <v>5</v>
      </c>
      <c r="D57" s="305" t="s">
        <v>265</v>
      </c>
      <c r="E57" s="392">
        <v>0</v>
      </c>
      <c r="F57" s="393">
        <v>3</v>
      </c>
      <c r="G57" s="393">
        <v>4.5</v>
      </c>
      <c r="H57" s="393">
        <v>0</v>
      </c>
      <c r="I57" s="396">
        <v>0.26785714285714285</v>
      </c>
      <c r="J57" s="397">
        <v>2.6785714285714284</v>
      </c>
    </row>
    <row r="58" spans="2:10" ht="18" x14ac:dyDescent="0.3">
      <c r="B58" s="531" t="s">
        <v>392</v>
      </c>
      <c r="C58" s="531"/>
      <c r="D58" s="531"/>
      <c r="E58" s="428">
        <f>AVERAGE(E53:E57)</f>
        <v>6.8</v>
      </c>
      <c r="F58" s="428">
        <f>AVERAGE(F53:F57)</f>
        <v>4.5999999999999996</v>
      </c>
      <c r="G58" s="428">
        <f>AVERAGE(G53:G57)</f>
        <v>4.7</v>
      </c>
      <c r="H58" s="428">
        <f>AVERAGE(H53:H57)</f>
        <v>2.4</v>
      </c>
      <c r="I58" s="429">
        <f t="shared" ref="I58:J58" si="5">AVERAGE(I53:I57)</f>
        <v>0.62677131336405534</v>
      </c>
      <c r="J58" s="430">
        <f t="shared" si="5"/>
        <v>6.2677131336405525</v>
      </c>
    </row>
    <row r="60" spans="2:10" ht="23.4" x14ac:dyDescent="0.3">
      <c r="B60" s="532" t="s">
        <v>379</v>
      </c>
      <c r="C60" s="532"/>
      <c r="D60" s="532"/>
      <c r="E60" s="532"/>
      <c r="F60" s="532"/>
      <c r="G60" s="532"/>
      <c r="H60" s="532"/>
      <c r="I60" s="532"/>
      <c r="J60" s="532"/>
    </row>
    <row r="61" spans="2:10" ht="78" x14ac:dyDescent="0.3">
      <c r="B61" s="323" t="s">
        <v>346</v>
      </c>
      <c r="C61" s="323" t="s">
        <v>441</v>
      </c>
      <c r="D61" s="324" t="s">
        <v>347</v>
      </c>
      <c r="E61" s="389" t="s">
        <v>349</v>
      </c>
      <c r="F61" s="390" t="s">
        <v>350</v>
      </c>
      <c r="G61" s="390" t="s">
        <v>351</v>
      </c>
      <c r="H61" s="390" t="s">
        <v>431</v>
      </c>
      <c r="I61" s="391" t="s">
        <v>352</v>
      </c>
      <c r="J61" s="323" t="s">
        <v>353</v>
      </c>
    </row>
    <row r="62" spans="2:10" ht="15.6" x14ac:dyDescent="0.3">
      <c r="B62" s="110">
        <v>6</v>
      </c>
      <c r="C62" s="110">
        <v>1</v>
      </c>
      <c r="D62" s="314" t="s">
        <v>59</v>
      </c>
      <c r="E62" s="392">
        <v>14</v>
      </c>
      <c r="F62" s="393">
        <v>8</v>
      </c>
      <c r="G62" s="393">
        <v>5</v>
      </c>
      <c r="H62" s="393">
        <v>4</v>
      </c>
      <c r="I62" s="396">
        <v>0.96875</v>
      </c>
      <c r="J62" s="397">
        <v>9.6875</v>
      </c>
    </row>
    <row r="63" spans="2:10" ht="15.6" x14ac:dyDescent="0.3">
      <c r="B63" s="110">
        <v>10</v>
      </c>
      <c r="C63" s="110">
        <v>2</v>
      </c>
      <c r="D63" s="314" t="s">
        <v>31</v>
      </c>
      <c r="E63" s="392">
        <v>14</v>
      </c>
      <c r="F63" s="393" t="s">
        <v>62</v>
      </c>
      <c r="G63" s="393">
        <v>5</v>
      </c>
      <c r="H63" s="393">
        <v>4</v>
      </c>
      <c r="I63" s="396">
        <v>0.95833333333333337</v>
      </c>
      <c r="J63" s="397">
        <v>9.5833333333333339</v>
      </c>
    </row>
    <row r="64" spans="2:10" ht="15.6" x14ac:dyDescent="0.3">
      <c r="B64" s="110">
        <v>12</v>
      </c>
      <c r="C64" s="110">
        <v>3</v>
      </c>
      <c r="D64" s="305" t="s">
        <v>325</v>
      </c>
      <c r="E64" s="392">
        <v>13.5</v>
      </c>
      <c r="F64" s="393">
        <v>4</v>
      </c>
      <c r="G64" s="393">
        <v>5</v>
      </c>
      <c r="H64" s="393">
        <v>4</v>
      </c>
      <c r="I64" s="396">
        <v>0.9464285714285714</v>
      </c>
      <c r="J64" s="397">
        <v>9.4642857142857135</v>
      </c>
    </row>
    <row r="65" spans="2:10" ht="15.6" x14ac:dyDescent="0.3">
      <c r="B65" s="110">
        <v>33</v>
      </c>
      <c r="C65" s="110">
        <v>4</v>
      </c>
      <c r="D65" s="305" t="s">
        <v>337</v>
      </c>
      <c r="E65" s="392">
        <v>8.5</v>
      </c>
      <c r="F65" s="393">
        <v>8</v>
      </c>
      <c r="G65" s="393">
        <v>5</v>
      </c>
      <c r="H65" s="393">
        <v>4</v>
      </c>
      <c r="I65" s="396">
        <v>0.796875</v>
      </c>
      <c r="J65" s="397">
        <v>7.9687499999999991</v>
      </c>
    </row>
    <row r="66" spans="2:10" ht="15.6" x14ac:dyDescent="0.3">
      <c r="B66" s="110">
        <v>96</v>
      </c>
      <c r="C66" s="110">
        <v>5</v>
      </c>
      <c r="D66" s="314" t="s">
        <v>541</v>
      </c>
      <c r="E66" s="392">
        <v>4</v>
      </c>
      <c r="F66" s="393">
        <v>4.5</v>
      </c>
      <c r="G66" s="393">
        <v>4</v>
      </c>
      <c r="H66" s="393">
        <v>0</v>
      </c>
      <c r="I66" s="396">
        <v>0.40322580645161288</v>
      </c>
      <c r="J66" s="397">
        <v>4.032258064516129</v>
      </c>
    </row>
    <row r="67" spans="2:10" ht="15.6" x14ac:dyDescent="0.3">
      <c r="B67" s="110">
        <v>108</v>
      </c>
      <c r="C67" s="110">
        <v>6</v>
      </c>
      <c r="D67" s="314" t="s">
        <v>272</v>
      </c>
      <c r="E67" s="392">
        <v>1</v>
      </c>
      <c r="F67" s="393">
        <v>3.5</v>
      </c>
      <c r="G67" s="393">
        <v>4</v>
      </c>
      <c r="H67" s="393">
        <v>0</v>
      </c>
      <c r="I67" s="396">
        <v>0.31481481481481483</v>
      </c>
      <c r="J67" s="397">
        <v>3.1481481481481484</v>
      </c>
    </row>
    <row r="68" spans="2:10" ht="15.6" x14ac:dyDescent="0.3">
      <c r="B68" s="110">
        <v>121</v>
      </c>
      <c r="C68" s="110">
        <v>7</v>
      </c>
      <c r="D68" s="314" t="s">
        <v>526</v>
      </c>
      <c r="E68" s="392">
        <v>0</v>
      </c>
      <c r="F68" s="393" t="s">
        <v>62</v>
      </c>
      <c r="G68" s="393">
        <v>4</v>
      </c>
      <c r="H68" s="393">
        <v>0</v>
      </c>
      <c r="I68" s="396">
        <v>0.17391304347826086</v>
      </c>
      <c r="J68" s="397">
        <v>1.7391304347826086</v>
      </c>
    </row>
    <row r="69" spans="2:10" ht="18" x14ac:dyDescent="0.3">
      <c r="B69" s="531" t="s">
        <v>392</v>
      </c>
      <c r="C69" s="531"/>
      <c r="D69" s="531"/>
      <c r="E69" s="428">
        <f>AVERAGE(E62:E68)</f>
        <v>7.8571428571428568</v>
      </c>
      <c r="F69" s="428">
        <f t="shared" ref="F69:G69" si="6">AVERAGE(F62:F68)</f>
        <v>5.6</v>
      </c>
      <c r="G69" s="428">
        <f t="shared" si="6"/>
        <v>4.5714285714285712</v>
      </c>
      <c r="H69" s="428">
        <f>AVERAGE(H62:H68)</f>
        <v>2.2857142857142856</v>
      </c>
      <c r="I69" s="429">
        <f>AVERAGE(I62:I68)</f>
        <v>0.65176293850094191</v>
      </c>
      <c r="J69" s="430">
        <f>AVERAGE(J62:J68)</f>
        <v>6.5176293850094194</v>
      </c>
    </row>
    <row r="71" spans="2:10" ht="23.4" x14ac:dyDescent="0.3">
      <c r="B71" s="532" t="s">
        <v>372</v>
      </c>
      <c r="C71" s="532"/>
      <c r="D71" s="532"/>
      <c r="E71" s="532"/>
      <c r="F71" s="532"/>
      <c r="G71" s="532"/>
      <c r="H71" s="532"/>
      <c r="I71" s="532"/>
      <c r="J71" s="532"/>
    </row>
    <row r="72" spans="2:10" ht="78" x14ac:dyDescent="0.3">
      <c r="B72" s="323" t="s">
        <v>346</v>
      </c>
      <c r="C72" s="323" t="s">
        <v>441</v>
      </c>
      <c r="D72" s="324" t="s">
        <v>347</v>
      </c>
      <c r="E72" s="389" t="s">
        <v>349</v>
      </c>
      <c r="F72" s="390" t="s">
        <v>350</v>
      </c>
      <c r="G72" s="390" t="s">
        <v>351</v>
      </c>
      <c r="H72" s="390" t="s">
        <v>431</v>
      </c>
      <c r="I72" s="391" t="s">
        <v>352</v>
      </c>
      <c r="J72" s="323" t="s">
        <v>353</v>
      </c>
    </row>
    <row r="73" spans="2:10" ht="15.6" x14ac:dyDescent="0.3">
      <c r="B73" s="110">
        <v>11</v>
      </c>
      <c r="C73" s="110">
        <v>1</v>
      </c>
      <c r="D73" s="314" t="s">
        <v>271</v>
      </c>
      <c r="E73" s="392">
        <v>15</v>
      </c>
      <c r="F73" s="393" t="s">
        <v>62</v>
      </c>
      <c r="G73" s="393">
        <v>4</v>
      </c>
      <c r="H73" s="393">
        <v>3</v>
      </c>
      <c r="I73" s="396">
        <v>0.95652173913043481</v>
      </c>
      <c r="J73" s="397">
        <v>9.5652173913043477</v>
      </c>
    </row>
    <row r="74" spans="2:10" ht="15.6" x14ac:dyDescent="0.3">
      <c r="B74" s="110">
        <v>16</v>
      </c>
      <c r="C74" s="110">
        <v>2</v>
      </c>
      <c r="D74" s="314" t="s">
        <v>10</v>
      </c>
      <c r="E74" s="392">
        <v>13</v>
      </c>
      <c r="F74" s="393">
        <v>4</v>
      </c>
      <c r="G74" s="393">
        <v>5</v>
      </c>
      <c r="H74" s="393">
        <v>4</v>
      </c>
      <c r="I74" s="396">
        <v>0.9285714285714286</v>
      </c>
      <c r="J74" s="397">
        <v>9.2857142857142865</v>
      </c>
    </row>
    <row r="75" spans="2:10" ht="15.6" x14ac:dyDescent="0.3">
      <c r="B75" s="110">
        <v>25</v>
      </c>
      <c r="C75" s="110">
        <v>3</v>
      </c>
      <c r="D75" s="314" t="s">
        <v>22</v>
      </c>
      <c r="E75" s="392">
        <v>12.5</v>
      </c>
      <c r="F75" s="393">
        <v>4</v>
      </c>
      <c r="G75" s="393">
        <v>5</v>
      </c>
      <c r="H75" s="393">
        <v>3</v>
      </c>
      <c r="I75" s="396">
        <v>0.875</v>
      </c>
      <c r="J75" s="397">
        <v>8.75</v>
      </c>
    </row>
    <row r="76" spans="2:10" ht="15.6" x14ac:dyDescent="0.3">
      <c r="B76" s="110">
        <v>43</v>
      </c>
      <c r="C76" s="110">
        <v>4</v>
      </c>
      <c r="D76" s="305" t="s">
        <v>328</v>
      </c>
      <c r="E76" s="392">
        <v>5.5</v>
      </c>
      <c r="F76" s="393">
        <v>8</v>
      </c>
      <c r="G76" s="393">
        <v>5</v>
      </c>
      <c r="H76" s="393">
        <v>2</v>
      </c>
      <c r="I76" s="396">
        <v>0.640625</v>
      </c>
      <c r="J76" s="397">
        <v>6.4062499999999991</v>
      </c>
    </row>
    <row r="77" spans="2:10" ht="15.6" x14ac:dyDescent="0.3">
      <c r="B77" s="110">
        <v>50</v>
      </c>
      <c r="C77" s="110">
        <v>5</v>
      </c>
      <c r="D77" s="314" t="s">
        <v>525</v>
      </c>
      <c r="E77" s="392">
        <v>5</v>
      </c>
      <c r="F77" s="393">
        <v>4</v>
      </c>
      <c r="G77" s="393">
        <v>5</v>
      </c>
      <c r="H77" s="393">
        <v>3</v>
      </c>
      <c r="I77" s="396">
        <v>0.6071428571428571</v>
      </c>
      <c r="J77" s="397">
        <v>6.0714285714285703</v>
      </c>
    </row>
    <row r="78" spans="2:10" ht="31.2" x14ac:dyDescent="0.3">
      <c r="B78" s="110">
        <v>56</v>
      </c>
      <c r="C78" s="110">
        <v>6</v>
      </c>
      <c r="D78" s="314" t="s">
        <v>268</v>
      </c>
      <c r="E78" s="392">
        <v>5</v>
      </c>
      <c r="F78" s="393" t="s">
        <v>62</v>
      </c>
      <c r="G78" s="393">
        <v>5</v>
      </c>
      <c r="H78" s="393">
        <v>4</v>
      </c>
      <c r="I78" s="396">
        <v>0.58333333333333337</v>
      </c>
      <c r="J78" s="397">
        <v>5.833333333333333</v>
      </c>
    </row>
    <row r="79" spans="2:10" ht="15.6" x14ac:dyDescent="0.3">
      <c r="B79" s="110">
        <v>60</v>
      </c>
      <c r="C79" s="110">
        <v>7</v>
      </c>
      <c r="D79" s="314" t="s">
        <v>34</v>
      </c>
      <c r="E79" s="392">
        <v>6</v>
      </c>
      <c r="F79" s="393">
        <v>2</v>
      </c>
      <c r="G79" s="393">
        <v>5</v>
      </c>
      <c r="H79" s="393">
        <v>3</v>
      </c>
      <c r="I79" s="396">
        <v>0.5714285714285714</v>
      </c>
      <c r="J79" s="397">
        <v>5.7142857142857144</v>
      </c>
    </row>
    <row r="80" spans="2:10" ht="15.6" x14ac:dyDescent="0.3">
      <c r="B80" s="110">
        <v>64</v>
      </c>
      <c r="C80" s="110">
        <v>8</v>
      </c>
      <c r="D80" s="314" t="s">
        <v>290</v>
      </c>
      <c r="E80" s="392">
        <v>5.5</v>
      </c>
      <c r="F80" s="393">
        <v>6</v>
      </c>
      <c r="G80" s="393">
        <v>4</v>
      </c>
      <c r="H80" s="393">
        <v>2</v>
      </c>
      <c r="I80" s="396">
        <v>0.546875</v>
      </c>
      <c r="J80" s="397">
        <v>5.46875</v>
      </c>
    </row>
    <row r="81" spans="2:10" ht="31.2" x14ac:dyDescent="0.3">
      <c r="B81" s="110">
        <v>67</v>
      </c>
      <c r="C81" s="110">
        <v>9</v>
      </c>
      <c r="D81" s="314" t="s">
        <v>287</v>
      </c>
      <c r="E81" s="392">
        <v>6.5</v>
      </c>
      <c r="F81" s="393">
        <v>3</v>
      </c>
      <c r="G81" s="393">
        <v>5</v>
      </c>
      <c r="H81" s="393">
        <v>0</v>
      </c>
      <c r="I81" s="396">
        <v>0.5178571428571429</v>
      </c>
      <c r="J81" s="397">
        <v>5.1785714285714288</v>
      </c>
    </row>
    <row r="82" spans="2:10" ht="31.2" x14ac:dyDescent="0.3">
      <c r="B82" s="110">
        <v>70</v>
      </c>
      <c r="C82" s="110">
        <v>10</v>
      </c>
      <c r="D82" s="314" t="s">
        <v>269</v>
      </c>
      <c r="E82" s="392">
        <v>2.5</v>
      </c>
      <c r="F82" s="393">
        <v>8</v>
      </c>
      <c r="G82" s="393">
        <v>4</v>
      </c>
      <c r="H82" s="393">
        <v>1</v>
      </c>
      <c r="I82" s="396">
        <v>0.5</v>
      </c>
      <c r="J82" s="397">
        <v>5</v>
      </c>
    </row>
    <row r="83" spans="2:10" ht="15.6" x14ac:dyDescent="0.3">
      <c r="B83" s="110">
        <v>70</v>
      </c>
      <c r="C83" s="110">
        <v>10</v>
      </c>
      <c r="D83" s="314" t="s">
        <v>8</v>
      </c>
      <c r="E83" s="392">
        <v>4</v>
      </c>
      <c r="F83" s="393" t="s">
        <v>62</v>
      </c>
      <c r="G83" s="393">
        <v>5</v>
      </c>
      <c r="H83" s="393">
        <v>3</v>
      </c>
      <c r="I83" s="396">
        <v>0.5</v>
      </c>
      <c r="J83" s="397">
        <v>5</v>
      </c>
    </row>
    <row r="84" spans="2:10" ht="31.2" x14ac:dyDescent="0.3">
      <c r="B84" s="110">
        <v>73</v>
      </c>
      <c r="C84" s="110">
        <v>12</v>
      </c>
      <c r="D84" s="305" t="s">
        <v>298</v>
      </c>
      <c r="E84" s="392">
        <v>3</v>
      </c>
      <c r="F84" s="393">
        <v>8</v>
      </c>
      <c r="G84" s="393">
        <v>4</v>
      </c>
      <c r="H84" s="393">
        <v>0</v>
      </c>
      <c r="I84" s="396">
        <v>0.4838709677419355</v>
      </c>
      <c r="J84" s="397">
        <v>4.838709677419355</v>
      </c>
    </row>
    <row r="85" spans="2:10" ht="15.6" x14ac:dyDescent="0.3">
      <c r="B85" s="110">
        <v>83</v>
      </c>
      <c r="C85" s="110">
        <v>13</v>
      </c>
      <c r="D85" s="314" t="s">
        <v>16</v>
      </c>
      <c r="E85" s="392">
        <v>1.5</v>
      </c>
      <c r="F85" s="393">
        <v>8</v>
      </c>
      <c r="G85" s="393">
        <v>4.5</v>
      </c>
      <c r="H85" s="393">
        <v>0</v>
      </c>
      <c r="I85" s="396">
        <v>0.4375</v>
      </c>
      <c r="J85" s="397">
        <v>4.375</v>
      </c>
    </row>
    <row r="86" spans="2:10" ht="15.6" x14ac:dyDescent="0.3">
      <c r="B86" s="110">
        <v>86</v>
      </c>
      <c r="C86" s="110">
        <v>14</v>
      </c>
      <c r="D86" s="314" t="s">
        <v>15</v>
      </c>
      <c r="E86" s="392">
        <v>4.5</v>
      </c>
      <c r="F86" s="393">
        <v>2.5</v>
      </c>
      <c r="G86" s="393">
        <v>5</v>
      </c>
      <c r="H86" s="393">
        <v>0</v>
      </c>
      <c r="I86" s="396">
        <v>0.42857142857142855</v>
      </c>
      <c r="J86" s="397">
        <v>4.2857142857142856</v>
      </c>
    </row>
    <row r="87" spans="2:10" ht="15.6" x14ac:dyDescent="0.3">
      <c r="B87" s="110">
        <v>118</v>
      </c>
      <c r="C87" s="110">
        <v>15</v>
      </c>
      <c r="D87" s="314" t="s">
        <v>274</v>
      </c>
      <c r="E87" s="392">
        <v>1</v>
      </c>
      <c r="F87" s="393" t="s">
        <v>62</v>
      </c>
      <c r="G87" s="393">
        <v>4</v>
      </c>
      <c r="H87" s="393">
        <v>0</v>
      </c>
      <c r="I87" s="396">
        <v>0.21739130434782608</v>
      </c>
      <c r="J87" s="397">
        <v>2.1739130434782608</v>
      </c>
    </row>
    <row r="88" spans="2:10" ht="15.6" x14ac:dyDescent="0.3">
      <c r="B88" s="110">
        <v>118</v>
      </c>
      <c r="C88" s="110">
        <v>15</v>
      </c>
      <c r="D88" s="314" t="s">
        <v>282</v>
      </c>
      <c r="E88" s="392">
        <v>1</v>
      </c>
      <c r="F88" s="393" t="s">
        <v>62</v>
      </c>
      <c r="G88" s="393">
        <v>4</v>
      </c>
      <c r="H88" s="393">
        <v>0</v>
      </c>
      <c r="I88" s="396">
        <v>0.21739130434782608</v>
      </c>
      <c r="J88" s="397">
        <v>2.1739130434782608</v>
      </c>
    </row>
    <row r="89" spans="2:10" ht="15.6" x14ac:dyDescent="0.3">
      <c r="B89" s="110">
        <v>118</v>
      </c>
      <c r="C89" s="110">
        <v>15</v>
      </c>
      <c r="D89" s="314" t="s">
        <v>291</v>
      </c>
      <c r="E89" s="392">
        <v>1</v>
      </c>
      <c r="F89" s="393" t="s">
        <v>62</v>
      </c>
      <c r="G89" s="393">
        <v>4</v>
      </c>
      <c r="H89" s="393">
        <v>0</v>
      </c>
      <c r="I89" s="396">
        <v>0.21739130434782608</v>
      </c>
      <c r="J89" s="397">
        <v>2.1739130434782608</v>
      </c>
    </row>
    <row r="90" spans="2:10" ht="18" x14ac:dyDescent="0.3">
      <c r="B90" s="531" t="s">
        <v>392</v>
      </c>
      <c r="C90" s="531"/>
      <c r="D90" s="531"/>
      <c r="E90" s="428">
        <f>AVERAGE(E73:E89)</f>
        <v>5.4411764705882355</v>
      </c>
      <c r="F90" s="428">
        <f t="shared" ref="F90:H90" si="7">AVERAGE(F73:F89)</f>
        <v>5.2272727272727275</v>
      </c>
      <c r="G90" s="428">
        <f t="shared" si="7"/>
        <v>4.5588235294117645</v>
      </c>
      <c r="H90" s="428">
        <f t="shared" si="7"/>
        <v>1.6470588235294117</v>
      </c>
      <c r="I90" s="429">
        <f>AVERAGE(I73:I89)</f>
        <v>0.54291008128356533</v>
      </c>
      <c r="J90" s="430">
        <f>AVERAGE(J73:J89)</f>
        <v>5.4291008128356548</v>
      </c>
    </row>
    <row r="92" spans="2:10" ht="23.4" x14ac:dyDescent="0.3">
      <c r="B92" s="532" t="s">
        <v>378</v>
      </c>
      <c r="C92" s="532"/>
      <c r="D92" s="532"/>
      <c r="E92" s="532"/>
      <c r="F92" s="532"/>
      <c r="G92" s="532"/>
      <c r="H92" s="532"/>
      <c r="I92" s="532"/>
      <c r="J92" s="532"/>
    </row>
    <row r="93" spans="2:10" ht="78" x14ac:dyDescent="0.3">
      <c r="B93" s="323" t="s">
        <v>346</v>
      </c>
      <c r="C93" s="323" t="s">
        <v>441</v>
      </c>
      <c r="D93" s="324" t="s">
        <v>347</v>
      </c>
      <c r="E93" s="389" t="s">
        <v>349</v>
      </c>
      <c r="F93" s="390" t="s">
        <v>350</v>
      </c>
      <c r="G93" s="390" t="s">
        <v>351</v>
      </c>
      <c r="H93" s="390" t="s">
        <v>431</v>
      </c>
      <c r="I93" s="391" t="s">
        <v>352</v>
      </c>
      <c r="J93" s="323" t="s">
        <v>353</v>
      </c>
    </row>
    <row r="94" spans="2:10" ht="15.6" x14ac:dyDescent="0.3">
      <c r="B94" s="110">
        <v>54</v>
      </c>
      <c r="C94" s="110">
        <v>1</v>
      </c>
      <c r="D94" s="314" t="s">
        <v>11</v>
      </c>
      <c r="E94" s="392">
        <v>5</v>
      </c>
      <c r="F94" s="393">
        <v>2.5</v>
      </c>
      <c r="G94" s="393">
        <v>5</v>
      </c>
      <c r="H94" s="393">
        <v>4</v>
      </c>
      <c r="I94" s="396">
        <v>0.5892857142857143</v>
      </c>
      <c r="J94" s="397">
        <v>5.8928571428571423</v>
      </c>
    </row>
    <row r="95" spans="2:10" ht="15.6" x14ac:dyDescent="0.3">
      <c r="B95" s="110">
        <v>65</v>
      </c>
      <c r="C95" s="110">
        <v>2</v>
      </c>
      <c r="D95" s="314" t="s">
        <v>13</v>
      </c>
      <c r="E95" s="392">
        <v>4</v>
      </c>
      <c r="F95" s="393">
        <v>3.5</v>
      </c>
      <c r="G95" s="393">
        <v>4.5</v>
      </c>
      <c r="H95" s="393">
        <v>3</v>
      </c>
      <c r="I95" s="396">
        <v>0.5357142857142857</v>
      </c>
      <c r="J95" s="397">
        <v>5.3571428571428568</v>
      </c>
    </row>
    <row r="96" spans="2:10" ht="18" x14ac:dyDescent="0.3">
      <c r="B96" s="531" t="s">
        <v>392</v>
      </c>
      <c r="C96" s="531"/>
      <c r="D96" s="531"/>
      <c r="E96" s="428">
        <f t="shared" ref="E96:I96" si="8">AVERAGE(E94:E95)</f>
        <v>4.5</v>
      </c>
      <c r="F96" s="428">
        <f t="shared" si="8"/>
        <v>3</v>
      </c>
      <c r="G96" s="428">
        <f t="shared" si="8"/>
        <v>4.75</v>
      </c>
      <c r="H96" s="428">
        <f t="shared" si="8"/>
        <v>3.5</v>
      </c>
      <c r="I96" s="429">
        <f t="shared" si="8"/>
        <v>0.5625</v>
      </c>
      <c r="J96" s="430">
        <f>AVERAGE(J94:J95)</f>
        <v>5.625</v>
      </c>
    </row>
    <row r="98" spans="2:10" ht="23.4" x14ac:dyDescent="0.3">
      <c r="B98" s="532" t="s">
        <v>443</v>
      </c>
      <c r="C98" s="532"/>
      <c r="D98" s="532"/>
      <c r="E98" s="532"/>
      <c r="F98" s="532"/>
      <c r="G98" s="532"/>
      <c r="H98" s="532"/>
      <c r="I98" s="532"/>
      <c r="J98" s="532"/>
    </row>
    <row r="99" spans="2:10" ht="78" x14ac:dyDescent="0.3">
      <c r="B99" s="323" t="s">
        <v>346</v>
      </c>
      <c r="C99" s="323" t="s">
        <v>441</v>
      </c>
      <c r="D99" s="324" t="s">
        <v>347</v>
      </c>
      <c r="E99" s="389" t="s">
        <v>349</v>
      </c>
      <c r="F99" s="390" t="s">
        <v>350</v>
      </c>
      <c r="G99" s="390" t="s">
        <v>351</v>
      </c>
      <c r="H99" s="390" t="s">
        <v>431</v>
      </c>
      <c r="I99" s="391" t="s">
        <v>352</v>
      </c>
      <c r="J99" s="323" t="s">
        <v>353</v>
      </c>
    </row>
    <row r="100" spans="2:10" ht="15.6" x14ac:dyDescent="0.3">
      <c r="B100" s="110">
        <v>6</v>
      </c>
      <c r="C100" s="110">
        <v>1</v>
      </c>
      <c r="D100" s="305" t="s">
        <v>327</v>
      </c>
      <c r="E100" s="392">
        <v>14</v>
      </c>
      <c r="F100" s="393">
        <v>8</v>
      </c>
      <c r="G100" s="393">
        <v>5</v>
      </c>
      <c r="H100" s="393">
        <v>4</v>
      </c>
      <c r="I100" s="396">
        <v>0.96875</v>
      </c>
      <c r="J100" s="397">
        <v>9.6875</v>
      </c>
    </row>
    <row r="101" spans="2:10" ht="15.6" x14ac:dyDescent="0.3">
      <c r="B101" s="110">
        <v>98</v>
      </c>
      <c r="C101" s="110">
        <v>2</v>
      </c>
      <c r="D101" s="305" t="s">
        <v>315</v>
      </c>
      <c r="E101" s="392">
        <v>1</v>
      </c>
      <c r="F101" s="393">
        <v>4</v>
      </c>
      <c r="G101" s="393">
        <v>5</v>
      </c>
      <c r="H101" s="393">
        <v>2</v>
      </c>
      <c r="I101" s="396">
        <v>0.375</v>
      </c>
      <c r="J101" s="397">
        <v>3.75</v>
      </c>
    </row>
    <row r="102" spans="2:10" ht="18" x14ac:dyDescent="0.3">
      <c r="B102" s="531" t="s">
        <v>392</v>
      </c>
      <c r="C102" s="531"/>
      <c r="D102" s="531"/>
      <c r="E102" s="428">
        <f t="shared" ref="E102:I102" si="9">AVERAGE(E100:E101)</f>
        <v>7.5</v>
      </c>
      <c r="F102" s="428">
        <f t="shared" si="9"/>
        <v>6</v>
      </c>
      <c r="G102" s="428">
        <f t="shared" si="9"/>
        <v>5</v>
      </c>
      <c r="H102" s="428">
        <f t="shared" si="9"/>
        <v>3</v>
      </c>
      <c r="I102" s="429">
        <f t="shared" si="9"/>
        <v>0.671875</v>
      </c>
      <c r="J102" s="430">
        <f>AVERAGE(J100:J101)</f>
        <v>6.71875</v>
      </c>
    </row>
    <row r="104" spans="2:10" ht="23.4" x14ac:dyDescent="0.3">
      <c r="B104" s="532" t="s">
        <v>420</v>
      </c>
      <c r="C104" s="532"/>
      <c r="D104" s="532"/>
      <c r="E104" s="532"/>
      <c r="F104" s="532"/>
      <c r="G104" s="532"/>
      <c r="H104" s="532"/>
      <c r="I104" s="532"/>
      <c r="J104" s="532"/>
    </row>
    <row r="105" spans="2:10" ht="78" x14ac:dyDescent="0.3">
      <c r="B105" s="323" t="s">
        <v>346</v>
      </c>
      <c r="C105" s="323" t="s">
        <v>441</v>
      </c>
      <c r="D105" s="324" t="s">
        <v>347</v>
      </c>
      <c r="E105" s="389" t="s">
        <v>349</v>
      </c>
      <c r="F105" s="390" t="s">
        <v>350</v>
      </c>
      <c r="G105" s="390" t="s">
        <v>351</v>
      </c>
      <c r="H105" s="390" t="s">
        <v>431</v>
      </c>
      <c r="I105" s="391" t="s">
        <v>352</v>
      </c>
      <c r="J105" s="323" t="s">
        <v>353</v>
      </c>
    </row>
    <row r="106" spans="2:10" ht="15.6" x14ac:dyDescent="0.3">
      <c r="B106" s="110">
        <v>1</v>
      </c>
      <c r="C106" s="110">
        <v>1</v>
      </c>
      <c r="D106" s="305" t="s">
        <v>330</v>
      </c>
      <c r="E106" s="392">
        <v>15</v>
      </c>
      <c r="F106" s="393" t="s">
        <v>62</v>
      </c>
      <c r="G106" s="393">
        <v>5</v>
      </c>
      <c r="H106" s="393">
        <v>4</v>
      </c>
      <c r="I106" s="396">
        <v>1</v>
      </c>
      <c r="J106" s="397">
        <v>10</v>
      </c>
    </row>
    <row r="107" spans="2:10" ht="21" customHeight="1" x14ac:dyDescent="0.3">
      <c r="B107" s="110">
        <v>1</v>
      </c>
      <c r="C107" s="110">
        <v>1</v>
      </c>
      <c r="D107" s="314" t="s">
        <v>2</v>
      </c>
      <c r="E107" s="392">
        <v>15</v>
      </c>
      <c r="F107" s="393">
        <v>4</v>
      </c>
      <c r="G107" s="393">
        <v>5</v>
      </c>
      <c r="H107" s="393">
        <v>4</v>
      </c>
      <c r="I107" s="396">
        <v>1</v>
      </c>
      <c r="J107" s="397">
        <v>10</v>
      </c>
    </row>
    <row r="108" spans="2:10" ht="15.6" x14ac:dyDescent="0.3">
      <c r="B108" s="110">
        <v>9</v>
      </c>
      <c r="C108" s="110">
        <v>3</v>
      </c>
      <c r="D108" s="305" t="s">
        <v>329</v>
      </c>
      <c r="E108" s="392">
        <v>15</v>
      </c>
      <c r="F108" s="393">
        <v>4</v>
      </c>
      <c r="G108" s="393">
        <v>5</v>
      </c>
      <c r="H108" s="393">
        <v>3</v>
      </c>
      <c r="I108" s="396">
        <v>0.9642857142857143</v>
      </c>
      <c r="J108" s="397">
        <v>9.6428571428571441</v>
      </c>
    </row>
    <row r="109" spans="2:10" ht="15.6" x14ac:dyDescent="0.3">
      <c r="B109" s="110">
        <v>20</v>
      </c>
      <c r="C109" s="110">
        <v>4</v>
      </c>
      <c r="D109" s="314" t="s">
        <v>336</v>
      </c>
      <c r="E109" s="392">
        <v>13.5</v>
      </c>
      <c r="F109" s="393" t="s">
        <v>62</v>
      </c>
      <c r="G109" s="393">
        <v>5</v>
      </c>
      <c r="H109" s="393">
        <v>3</v>
      </c>
      <c r="I109" s="396">
        <v>0.89583333333333337</v>
      </c>
      <c r="J109" s="397">
        <v>8.9583333333333339</v>
      </c>
    </row>
    <row r="110" spans="2:10" ht="15.6" x14ac:dyDescent="0.3">
      <c r="B110" s="110">
        <v>25</v>
      </c>
      <c r="C110" s="110">
        <v>5</v>
      </c>
      <c r="D110" s="314" t="s">
        <v>540</v>
      </c>
      <c r="E110" s="392">
        <v>12.5</v>
      </c>
      <c r="F110" s="393">
        <v>4</v>
      </c>
      <c r="G110" s="393">
        <v>5</v>
      </c>
      <c r="H110" s="393">
        <v>3</v>
      </c>
      <c r="I110" s="396">
        <v>0.875</v>
      </c>
      <c r="J110" s="397">
        <v>8.75</v>
      </c>
    </row>
    <row r="111" spans="2:10" ht="15.6" x14ac:dyDescent="0.3">
      <c r="B111" s="110">
        <v>34</v>
      </c>
      <c r="C111" s="110">
        <v>6</v>
      </c>
      <c r="D111" s="314" t="s">
        <v>36</v>
      </c>
      <c r="E111" s="392">
        <v>10</v>
      </c>
      <c r="F111" s="393">
        <v>3</v>
      </c>
      <c r="G111" s="393">
        <v>5</v>
      </c>
      <c r="H111" s="393">
        <v>4</v>
      </c>
      <c r="I111" s="396">
        <v>0.7857142857142857</v>
      </c>
      <c r="J111" s="397">
        <v>7.8571428571428568</v>
      </c>
    </row>
    <row r="112" spans="2:10" ht="15.6" x14ac:dyDescent="0.3">
      <c r="B112" s="110">
        <v>37</v>
      </c>
      <c r="C112" s="110">
        <v>7</v>
      </c>
      <c r="D112" s="314" t="s">
        <v>533</v>
      </c>
      <c r="E112" s="392">
        <v>9</v>
      </c>
      <c r="F112" s="393">
        <v>4</v>
      </c>
      <c r="G112" s="393">
        <v>5</v>
      </c>
      <c r="H112" s="393">
        <v>3</v>
      </c>
      <c r="I112" s="396">
        <v>0.75</v>
      </c>
      <c r="J112" s="397">
        <v>7.5</v>
      </c>
    </row>
    <row r="113" spans="2:10" ht="15.6" x14ac:dyDescent="0.3">
      <c r="B113" s="110">
        <v>43</v>
      </c>
      <c r="C113" s="110">
        <v>8</v>
      </c>
      <c r="D113" s="314" t="s">
        <v>523</v>
      </c>
      <c r="E113" s="392">
        <v>4.5</v>
      </c>
      <c r="F113" s="393">
        <v>8</v>
      </c>
      <c r="G113" s="393">
        <v>5</v>
      </c>
      <c r="H113" s="393">
        <v>3</v>
      </c>
      <c r="I113" s="396">
        <v>0.640625</v>
      </c>
      <c r="J113" s="397">
        <v>6.4062499999999991</v>
      </c>
    </row>
    <row r="114" spans="2:10" ht="15.6" x14ac:dyDescent="0.3">
      <c r="B114" s="110">
        <v>62</v>
      </c>
      <c r="C114" s="110">
        <v>9</v>
      </c>
      <c r="D114" s="305" t="s">
        <v>519</v>
      </c>
      <c r="E114" s="392">
        <v>4.5</v>
      </c>
      <c r="F114" s="393">
        <v>7</v>
      </c>
      <c r="G114" s="393">
        <v>4.5</v>
      </c>
      <c r="H114" s="393">
        <v>2</v>
      </c>
      <c r="I114" s="396">
        <v>0.5625</v>
      </c>
      <c r="J114" s="397">
        <v>5.625</v>
      </c>
    </row>
    <row r="115" spans="2:10" ht="15.6" x14ac:dyDescent="0.3">
      <c r="B115" s="110">
        <v>67</v>
      </c>
      <c r="C115" s="110">
        <v>10</v>
      </c>
      <c r="D115" s="314" t="s">
        <v>288</v>
      </c>
      <c r="E115" s="392">
        <v>3.5</v>
      </c>
      <c r="F115" s="393">
        <v>3</v>
      </c>
      <c r="G115" s="393">
        <v>5</v>
      </c>
      <c r="H115" s="393">
        <v>3</v>
      </c>
      <c r="I115" s="396">
        <v>0.5178571428571429</v>
      </c>
      <c r="J115" s="397">
        <v>5.1785714285714288</v>
      </c>
    </row>
    <row r="116" spans="2:10" ht="15.6" x14ac:dyDescent="0.3">
      <c r="B116" s="110">
        <v>69</v>
      </c>
      <c r="C116" s="110">
        <v>11</v>
      </c>
      <c r="D116" s="314" t="s">
        <v>17</v>
      </c>
      <c r="E116" s="392">
        <v>4</v>
      </c>
      <c r="F116" s="393">
        <v>6</v>
      </c>
      <c r="G116" s="393">
        <v>4.5</v>
      </c>
      <c r="H116" s="393">
        <v>2</v>
      </c>
      <c r="I116" s="396">
        <v>0.515625</v>
      </c>
      <c r="J116" s="397">
        <v>5.15625</v>
      </c>
    </row>
    <row r="117" spans="2:10" ht="15.6" x14ac:dyDescent="0.3">
      <c r="B117" s="110">
        <v>70</v>
      </c>
      <c r="C117" s="110">
        <v>12</v>
      </c>
      <c r="D117" s="314" t="s">
        <v>527</v>
      </c>
      <c r="E117" s="392">
        <v>5</v>
      </c>
      <c r="F117" s="393">
        <v>6</v>
      </c>
      <c r="G117" s="393">
        <v>5</v>
      </c>
      <c r="H117" s="393">
        <v>0</v>
      </c>
      <c r="I117" s="396">
        <v>0.5</v>
      </c>
      <c r="J117" s="397">
        <v>5</v>
      </c>
    </row>
    <row r="118" spans="2:10" ht="15.6" x14ac:dyDescent="0.3">
      <c r="B118" s="110">
        <v>74</v>
      </c>
      <c r="C118" s="110">
        <v>13</v>
      </c>
      <c r="D118" s="314" t="s">
        <v>284</v>
      </c>
      <c r="E118" s="392">
        <v>7.5</v>
      </c>
      <c r="F118" s="393">
        <v>1.5</v>
      </c>
      <c r="G118" s="393">
        <v>4</v>
      </c>
      <c r="H118" s="393">
        <v>0</v>
      </c>
      <c r="I118" s="396">
        <v>0.48148148148148145</v>
      </c>
      <c r="J118" s="397">
        <v>4.8148148148148149</v>
      </c>
    </row>
    <row r="119" spans="2:10" ht="15.6" x14ac:dyDescent="0.3">
      <c r="B119" s="110">
        <v>75</v>
      </c>
      <c r="C119" s="110">
        <v>14</v>
      </c>
      <c r="D119" s="314" t="s">
        <v>27</v>
      </c>
      <c r="E119" s="392">
        <v>3</v>
      </c>
      <c r="F119" s="393">
        <v>4</v>
      </c>
      <c r="G119" s="393">
        <v>5</v>
      </c>
      <c r="H119" s="393">
        <v>3</v>
      </c>
      <c r="I119" s="396">
        <v>0.46875</v>
      </c>
      <c r="J119" s="397">
        <v>4.6875</v>
      </c>
    </row>
    <row r="120" spans="2:10" ht="15.6" x14ac:dyDescent="0.3">
      <c r="B120" s="110">
        <v>77</v>
      </c>
      <c r="C120" s="110">
        <v>15</v>
      </c>
      <c r="D120" s="314" t="s">
        <v>286</v>
      </c>
      <c r="E120" s="392">
        <v>2.5</v>
      </c>
      <c r="F120" s="393">
        <v>3</v>
      </c>
      <c r="G120" s="393">
        <v>5</v>
      </c>
      <c r="H120" s="393">
        <v>2</v>
      </c>
      <c r="I120" s="396">
        <v>0.44642857142857145</v>
      </c>
      <c r="J120" s="397">
        <v>4.4642857142857144</v>
      </c>
    </row>
    <row r="121" spans="2:10" ht="15.6" x14ac:dyDescent="0.3">
      <c r="B121" s="110">
        <v>88</v>
      </c>
      <c r="C121" s="110">
        <v>16</v>
      </c>
      <c r="D121" s="305" t="s">
        <v>316</v>
      </c>
      <c r="E121" s="392">
        <v>1</v>
      </c>
      <c r="F121" s="393">
        <v>6</v>
      </c>
      <c r="G121" s="393">
        <v>4.5</v>
      </c>
      <c r="H121" s="393">
        <v>2</v>
      </c>
      <c r="I121" s="396">
        <v>0.421875</v>
      </c>
      <c r="J121" s="397">
        <v>4.21875</v>
      </c>
    </row>
    <row r="122" spans="2:10" ht="15.6" x14ac:dyDescent="0.3">
      <c r="B122" s="110">
        <v>88</v>
      </c>
      <c r="C122" s="110">
        <v>16</v>
      </c>
      <c r="D122" s="305" t="s">
        <v>321</v>
      </c>
      <c r="E122" s="392">
        <v>1</v>
      </c>
      <c r="F122" s="393">
        <v>6</v>
      </c>
      <c r="G122" s="393">
        <v>4.5</v>
      </c>
      <c r="H122" s="393">
        <v>2</v>
      </c>
      <c r="I122" s="396">
        <v>0.421875</v>
      </c>
      <c r="J122" s="397">
        <v>4.21875</v>
      </c>
    </row>
    <row r="123" spans="2:10" ht="15.6" x14ac:dyDescent="0.3">
      <c r="B123" s="110">
        <v>91</v>
      </c>
      <c r="C123" s="110">
        <v>18</v>
      </c>
      <c r="D123" s="305" t="s">
        <v>322</v>
      </c>
      <c r="E123" s="392">
        <v>1.5</v>
      </c>
      <c r="F123" s="393">
        <v>5.5</v>
      </c>
      <c r="G123" s="393">
        <v>4</v>
      </c>
      <c r="H123" s="393">
        <v>2</v>
      </c>
      <c r="I123" s="396">
        <v>0.41935483870967744</v>
      </c>
      <c r="J123" s="397">
        <v>4.1935483870967749</v>
      </c>
    </row>
    <row r="124" spans="2:10" ht="15.6" x14ac:dyDescent="0.3">
      <c r="B124" s="110">
        <v>97</v>
      </c>
      <c r="C124" s="110">
        <v>19</v>
      </c>
      <c r="D124" s="314" t="s">
        <v>534</v>
      </c>
      <c r="E124" s="392">
        <v>1.5</v>
      </c>
      <c r="F124" s="393">
        <v>3</v>
      </c>
      <c r="G124" s="393">
        <v>4.5</v>
      </c>
      <c r="H124" s="393">
        <v>2</v>
      </c>
      <c r="I124" s="396">
        <v>0.39285714285714285</v>
      </c>
      <c r="J124" s="397">
        <v>3.9285714285714284</v>
      </c>
    </row>
    <row r="125" spans="2:10" ht="15.6" x14ac:dyDescent="0.3">
      <c r="B125" s="110">
        <v>102</v>
      </c>
      <c r="C125" s="110">
        <v>20</v>
      </c>
      <c r="D125" s="314" t="s">
        <v>275</v>
      </c>
      <c r="E125" s="392">
        <v>2</v>
      </c>
      <c r="F125" s="393">
        <v>3</v>
      </c>
      <c r="G125" s="393">
        <v>4.5</v>
      </c>
      <c r="H125" s="393">
        <v>0</v>
      </c>
      <c r="I125" s="396">
        <v>0.3392857142857143</v>
      </c>
      <c r="J125" s="397">
        <v>3.3928571428571432</v>
      </c>
    </row>
    <row r="126" spans="2:10" ht="15.6" x14ac:dyDescent="0.3">
      <c r="B126" s="110">
        <v>106</v>
      </c>
      <c r="C126" s="110">
        <v>21</v>
      </c>
      <c r="D126" s="314" t="s">
        <v>335</v>
      </c>
      <c r="E126" s="392">
        <v>1</v>
      </c>
      <c r="F126" s="393">
        <v>3.5</v>
      </c>
      <c r="G126" s="393">
        <v>4.5</v>
      </c>
      <c r="H126" s="393">
        <v>0</v>
      </c>
      <c r="I126" s="396">
        <v>0.32142857142857145</v>
      </c>
      <c r="J126" s="397">
        <v>3.2142857142857149</v>
      </c>
    </row>
    <row r="127" spans="2:10" ht="15.6" x14ac:dyDescent="0.3">
      <c r="B127" s="110">
        <v>113</v>
      </c>
      <c r="C127" s="110">
        <v>22</v>
      </c>
      <c r="D127" s="305" t="s">
        <v>515</v>
      </c>
      <c r="E127" s="392">
        <v>1.5</v>
      </c>
      <c r="F127" s="393">
        <v>2</v>
      </c>
      <c r="G127" s="393">
        <v>4.5</v>
      </c>
      <c r="H127" s="393">
        <v>0</v>
      </c>
      <c r="I127" s="396">
        <v>0.2857142857142857</v>
      </c>
      <c r="J127" s="397">
        <v>2.8571428571428572</v>
      </c>
    </row>
    <row r="128" spans="2:10" ht="15.6" x14ac:dyDescent="0.3">
      <c r="B128" s="110">
        <v>115</v>
      </c>
      <c r="C128" s="110">
        <v>23</v>
      </c>
      <c r="D128" s="305" t="s">
        <v>302</v>
      </c>
      <c r="E128" s="392">
        <v>1</v>
      </c>
      <c r="F128" s="393">
        <v>2.5</v>
      </c>
      <c r="G128" s="393">
        <v>4</v>
      </c>
      <c r="H128" s="393">
        <v>0</v>
      </c>
      <c r="I128" s="396">
        <v>0.27777777777777779</v>
      </c>
      <c r="J128" s="397">
        <v>2.7777777777777781</v>
      </c>
    </row>
    <row r="129" spans="2:10" ht="31.2" x14ac:dyDescent="0.3">
      <c r="B129" s="110">
        <v>115</v>
      </c>
      <c r="C129" s="110">
        <v>23</v>
      </c>
      <c r="D129" s="314" t="s">
        <v>331</v>
      </c>
      <c r="E129" s="392">
        <v>1.5</v>
      </c>
      <c r="F129" s="393">
        <v>2</v>
      </c>
      <c r="G129" s="393">
        <v>4</v>
      </c>
      <c r="H129" s="393">
        <v>0</v>
      </c>
      <c r="I129" s="396">
        <v>0.27777777777777779</v>
      </c>
      <c r="J129" s="397">
        <v>2.7777777777777781</v>
      </c>
    </row>
    <row r="130" spans="2:10" ht="18" x14ac:dyDescent="0.3">
      <c r="B130" s="531" t="s">
        <v>392</v>
      </c>
      <c r="C130" s="531"/>
      <c r="D130" s="531"/>
      <c r="E130" s="428">
        <f>AVERAGE(E106:E129)</f>
        <v>5.6875</v>
      </c>
      <c r="F130" s="428">
        <f t="shared" ref="F130:H130" si="10">AVERAGE(F106:F129)</f>
        <v>4.1363636363636367</v>
      </c>
      <c r="G130" s="428">
        <f t="shared" si="10"/>
        <v>4.666666666666667</v>
      </c>
      <c r="H130" s="428">
        <f t="shared" si="10"/>
        <v>1.9583333333333333</v>
      </c>
      <c r="I130" s="429">
        <f>AVERAGE(I106:I129)</f>
        <v>0.56508527656881158</v>
      </c>
      <c r="J130" s="430">
        <f>AVERAGE(J106:J129)</f>
        <v>5.6508527656881133</v>
      </c>
    </row>
    <row r="132" spans="2:10" ht="23.4" x14ac:dyDescent="0.3">
      <c r="B132" s="532" t="s">
        <v>374</v>
      </c>
      <c r="C132" s="532"/>
      <c r="D132" s="532"/>
      <c r="E132" s="532"/>
      <c r="F132" s="532"/>
      <c r="G132" s="532"/>
      <c r="H132" s="532"/>
      <c r="I132" s="532"/>
      <c r="J132" s="532"/>
    </row>
    <row r="133" spans="2:10" ht="62.4" x14ac:dyDescent="0.3">
      <c r="B133" s="323" t="s">
        <v>346</v>
      </c>
      <c r="C133" s="323" t="s">
        <v>441</v>
      </c>
      <c r="D133" s="324" t="s">
        <v>347</v>
      </c>
      <c r="E133" s="389" t="s">
        <v>349</v>
      </c>
      <c r="F133" s="390" t="s">
        <v>350</v>
      </c>
      <c r="G133" s="390" t="s">
        <v>351</v>
      </c>
      <c r="H133" s="390" t="s">
        <v>431</v>
      </c>
      <c r="I133" s="391" t="s">
        <v>352</v>
      </c>
      <c r="J133" s="323" t="s">
        <v>353</v>
      </c>
    </row>
    <row r="134" spans="2:10" ht="31.2" x14ac:dyDescent="0.3">
      <c r="B134" s="110">
        <v>37</v>
      </c>
      <c r="C134" s="110">
        <v>1</v>
      </c>
      <c r="D134" s="314" t="s">
        <v>29</v>
      </c>
      <c r="E134" s="392">
        <v>8.5</v>
      </c>
      <c r="F134" s="393">
        <v>4</v>
      </c>
      <c r="G134" s="393">
        <v>4.5</v>
      </c>
      <c r="H134" s="393">
        <v>4</v>
      </c>
      <c r="I134" s="396">
        <v>0.75</v>
      </c>
      <c r="J134" s="397">
        <v>7.5</v>
      </c>
    </row>
    <row r="135" spans="2:10" ht="15.6" x14ac:dyDescent="0.3">
      <c r="B135" s="110">
        <v>105</v>
      </c>
      <c r="C135" s="110">
        <v>2</v>
      </c>
      <c r="D135" s="305" t="s">
        <v>297</v>
      </c>
      <c r="E135" s="392">
        <v>2</v>
      </c>
      <c r="F135" s="393">
        <v>3</v>
      </c>
      <c r="G135" s="393">
        <v>4</v>
      </c>
      <c r="H135" s="393">
        <v>0</v>
      </c>
      <c r="I135" s="396">
        <v>0.33333333333333331</v>
      </c>
      <c r="J135" s="397">
        <v>3.3333333333333335</v>
      </c>
    </row>
    <row r="136" spans="2:10" ht="15.6" x14ac:dyDescent="0.3">
      <c r="B136" s="110">
        <v>111</v>
      </c>
      <c r="C136" s="110">
        <v>3</v>
      </c>
      <c r="D136" s="305" t="s">
        <v>326</v>
      </c>
      <c r="E136" s="392">
        <v>2</v>
      </c>
      <c r="F136" s="393">
        <v>2</v>
      </c>
      <c r="G136" s="393">
        <v>4</v>
      </c>
      <c r="H136" s="393">
        <v>0</v>
      </c>
      <c r="I136" s="396">
        <v>0.29629629629629628</v>
      </c>
      <c r="J136" s="397">
        <v>2.9629629629629628</v>
      </c>
    </row>
    <row r="137" spans="2:10" ht="15.6" x14ac:dyDescent="0.3">
      <c r="B137" s="110">
        <v>124</v>
      </c>
      <c r="C137" s="110">
        <v>4</v>
      </c>
      <c r="D137" s="314" t="s">
        <v>20</v>
      </c>
      <c r="E137" s="392">
        <v>0</v>
      </c>
      <c r="F137" s="393" t="s">
        <v>62</v>
      </c>
      <c r="G137" s="393">
        <v>0</v>
      </c>
      <c r="H137" s="393">
        <v>0</v>
      </c>
      <c r="I137" s="396">
        <v>0</v>
      </c>
      <c r="J137" s="397">
        <v>0</v>
      </c>
    </row>
    <row r="138" spans="2:10" ht="18" x14ac:dyDescent="0.3">
      <c r="B138" s="531" t="s">
        <v>392</v>
      </c>
      <c r="C138" s="531"/>
      <c r="D138" s="531"/>
      <c r="E138" s="428">
        <f t="shared" ref="E138:J138" si="11">AVERAGE(E134:E137)</f>
        <v>3.125</v>
      </c>
      <c r="F138" s="428">
        <f t="shared" si="11"/>
        <v>3</v>
      </c>
      <c r="G138" s="428">
        <f t="shared" si="11"/>
        <v>3.125</v>
      </c>
      <c r="H138" s="428">
        <f t="shared" si="11"/>
        <v>1</v>
      </c>
      <c r="I138" s="429">
        <f t="shared" si="11"/>
        <v>0.34490740740740738</v>
      </c>
      <c r="J138" s="430">
        <f t="shared" si="11"/>
        <v>3.4490740740740744</v>
      </c>
    </row>
    <row r="140" spans="2:10" ht="23.4" x14ac:dyDescent="0.3">
      <c r="B140" s="532" t="s">
        <v>418</v>
      </c>
      <c r="C140" s="532"/>
      <c r="D140" s="532"/>
      <c r="E140" s="532"/>
      <c r="F140" s="532"/>
      <c r="G140" s="532"/>
      <c r="H140" s="532"/>
      <c r="I140" s="532"/>
      <c r="J140" s="532"/>
    </row>
    <row r="141" spans="2:10" ht="62.4" x14ac:dyDescent="0.3">
      <c r="B141" s="323" t="s">
        <v>346</v>
      </c>
      <c r="C141" s="323" t="s">
        <v>441</v>
      </c>
      <c r="D141" s="324" t="s">
        <v>347</v>
      </c>
      <c r="E141" s="389" t="s">
        <v>349</v>
      </c>
      <c r="F141" s="390" t="s">
        <v>350</v>
      </c>
      <c r="G141" s="390" t="s">
        <v>351</v>
      </c>
      <c r="H141" s="390" t="s">
        <v>431</v>
      </c>
      <c r="I141" s="391" t="s">
        <v>352</v>
      </c>
      <c r="J141" s="323" t="s">
        <v>353</v>
      </c>
    </row>
    <row r="142" spans="2:10" ht="15.6" x14ac:dyDescent="0.3">
      <c r="B142" s="110">
        <v>37</v>
      </c>
      <c r="C142" s="110">
        <v>1</v>
      </c>
      <c r="D142" s="427" t="s">
        <v>266</v>
      </c>
      <c r="E142" s="392">
        <v>10.5</v>
      </c>
      <c r="F142" s="393">
        <v>3</v>
      </c>
      <c r="G142" s="393">
        <v>4.5</v>
      </c>
      <c r="H142" s="393">
        <v>3</v>
      </c>
      <c r="I142" s="396">
        <v>0.75</v>
      </c>
      <c r="J142" s="397">
        <v>7.5</v>
      </c>
    </row>
    <row r="143" spans="2:10" ht="18" x14ac:dyDescent="0.3">
      <c r="B143" s="531" t="s">
        <v>392</v>
      </c>
      <c r="C143" s="531"/>
      <c r="D143" s="531"/>
      <c r="E143" s="428">
        <f t="shared" ref="E143:J143" si="12">AVERAGE(E142:E142)</f>
        <v>10.5</v>
      </c>
      <c r="F143" s="428" t="s">
        <v>62</v>
      </c>
      <c r="G143" s="428">
        <f t="shared" si="12"/>
        <v>4.5</v>
      </c>
      <c r="H143" s="428">
        <f t="shared" si="12"/>
        <v>3</v>
      </c>
      <c r="I143" s="429">
        <f t="shared" si="12"/>
        <v>0.75</v>
      </c>
      <c r="J143" s="430">
        <f t="shared" si="12"/>
        <v>7.5</v>
      </c>
    </row>
    <row r="144" spans="2:10" ht="18" x14ac:dyDescent="0.3">
      <c r="B144" s="431"/>
      <c r="C144" s="432"/>
      <c r="D144" s="431"/>
      <c r="E144" s="433"/>
      <c r="F144" s="433"/>
      <c r="G144" s="433"/>
      <c r="H144" s="433"/>
      <c r="I144" s="434"/>
      <c r="J144" s="435"/>
    </row>
    <row r="145" spans="2:10" ht="23.4" x14ac:dyDescent="0.3">
      <c r="B145" s="532" t="s">
        <v>455</v>
      </c>
      <c r="C145" s="532"/>
      <c r="D145" s="532"/>
      <c r="E145" s="532"/>
      <c r="F145" s="532"/>
      <c r="G145" s="532"/>
      <c r="H145" s="532"/>
      <c r="I145" s="532"/>
      <c r="J145" s="532"/>
    </row>
    <row r="146" spans="2:10" ht="62.4" x14ac:dyDescent="0.3">
      <c r="B146" s="323" t="s">
        <v>346</v>
      </c>
      <c r="C146" s="323" t="s">
        <v>441</v>
      </c>
      <c r="D146" s="324" t="s">
        <v>347</v>
      </c>
      <c r="E146" s="389" t="s">
        <v>349</v>
      </c>
      <c r="F146" s="390" t="s">
        <v>350</v>
      </c>
      <c r="G146" s="390" t="s">
        <v>351</v>
      </c>
      <c r="H146" s="390" t="s">
        <v>431</v>
      </c>
      <c r="I146" s="391" t="s">
        <v>352</v>
      </c>
      <c r="J146" s="323" t="s">
        <v>353</v>
      </c>
    </row>
    <row r="147" spans="2:10" ht="15.6" x14ac:dyDescent="0.3">
      <c r="B147" s="110">
        <v>45</v>
      </c>
      <c r="C147" s="110">
        <v>1</v>
      </c>
      <c r="D147" s="436" t="s">
        <v>37</v>
      </c>
      <c r="E147" s="392">
        <v>7</v>
      </c>
      <c r="F147" s="393">
        <v>6</v>
      </c>
      <c r="G147" s="393">
        <v>5</v>
      </c>
      <c r="H147" s="393">
        <v>2</v>
      </c>
      <c r="I147" s="396">
        <v>0.625</v>
      </c>
      <c r="J147" s="397">
        <v>6.25</v>
      </c>
    </row>
    <row r="148" spans="2:10" ht="18" x14ac:dyDescent="0.3">
      <c r="B148" s="531" t="s">
        <v>392</v>
      </c>
      <c r="C148" s="531"/>
      <c r="D148" s="531"/>
      <c r="E148" s="428">
        <f t="shared" ref="E148:J148" si="13">AVERAGE(E145:E147)</f>
        <v>7</v>
      </c>
      <c r="F148" s="428">
        <f t="shared" si="13"/>
        <v>6</v>
      </c>
      <c r="G148" s="428">
        <f t="shared" si="13"/>
        <v>5</v>
      </c>
      <c r="H148" s="428">
        <f t="shared" si="13"/>
        <v>2</v>
      </c>
      <c r="I148" s="429">
        <f t="shared" si="13"/>
        <v>0.625</v>
      </c>
      <c r="J148" s="430">
        <f t="shared" si="13"/>
        <v>6.25</v>
      </c>
    </row>
    <row r="150" spans="2:10" ht="24" customHeight="1" x14ac:dyDescent="0.3">
      <c r="B150" s="532" t="s">
        <v>371</v>
      </c>
      <c r="C150" s="532"/>
      <c r="D150" s="532"/>
      <c r="E150" s="532"/>
      <c r="F150" s="532"/>
      <c r="G150" s="532"/>
      <c r="H150" s="532"/>
      <c r="I150" s="532"/>
      <c r="J150" s="532"/>
    </row>
    <row r="151" spans="2:10" ht="62.4" x14ac:dyDescent="0.3">
      <c r="B151" s="323" t="s">
        <v>346</v>
      </c>
      <c r="C151" s="323" t="s">
        <v>441</v>
      </c>
      <c r="D151" s="324" t="s">
        <v>347</v>
      </c>
      <c r="E151" s="389" t="s">
        <v>349</v>
      </c>
      <c r="F151" s="390" t="s">
        <v>350</v>
      </c>
      <c r="G151" s="390" t="s">
        <v>351</v>
      </c>
      <c r="H151" s="390" t="s">
        <v>431</v>
      </c>
      <c r="I151" s="391" t="s">
        <v>352</v>
      </c>
      <c r="J151" s="323" t="s">
        <v>353</v>
      </c>
    </row>
    <row r="152" spans="2:10" ht="15.6" x14ac:dyDescent="0.3">
      <c r="B152" s="110">
        <v>25</v>
      </c>
      <c r="C152" s="110">
        <v>1</v>
      </c>
      <c r="D152" s="314" t="s">
        <v>32</v>
      </c>
      <c r="E152" s="392">
        <v>13</v>
      </c>
      <c r="F152" s="393" t="s">
        <v>62</v>
      </c>
      <c r="G152" s="393">
        <v>5</v>
      </c>
      <c r="H152" s="393">
        <v>3</v>
      </c>
      <c r="I152" s="396">
        <v>0.875</v>
      </c>
      <c r="J152" s="397">
        <v>8.75</v>
      </c>
    </row>
    <row r="153" spans="2:10" ht="15.6" x14ac:dyDescent="0.3">
      <c r="B153" s="110">
        <v>40</v>
      </c>
      <c r="C153" s="110">
        <v>2</v>
      </c>
      <c r="D153" s="314" t="s">
        <v>25</v>
      </c>
      <c r="E153" s="392">
        <v>9</v>
      </c>
      <c r="F153" s="393" t="s">
        <v>62</v>
      </c>
      <c r="G153" s="393">
        <v>5</v>
      </c>
      <c r="H153" s="393">
        <v>3</v>
      </c>
      <c r="I153" s="396">
        <v>0.70833333333333337</v>
      </c>
      <c r="J153" s="397">
        <v>7.083333333333333</v>
      </c>
    </row>
    <row r="154" spans="2:10" ht="15.6" x14ac:dyDescent="0.3">
      <c r="B154" s="110">
        <v>41</v>
      </c>
      <c r="C154" s="110">
        <v>3</v>
      </c>
      <c r="D154" s="305" t="s">
        <v>318</v>
      </c>
      <c r="E154" s="392">
        <v>4.5</v>
      </c>
      <c r="F154" s="393">
        <v>8</v>
      </c>
      <c r="G154" s="393">
        <v>5</v>
      </c>
      <c r="H154" s="393">
        <v>4</v>
      </c>
      <c r="I154" s="396">
        <v>0.671875</v>
      </c>
      <c r="J154" s="397">
        <v>6.71875</v>
      </c>
    </row>
    <row r="155" spans="2:10" ht="15.6" x14ac:dyDescent="0.3">
      <c r="B155" s="110">
        <v>60</v>
      </c>
      <c r="C155" s="110">
        <v>4</v>
      </c>
      <c r="D155" s="314" t="s">
        <v>528</v>
      </c>
      <c r="E155" s="392">
        <v>6</v>
      </c>
      <c r="F155" s="393">
        <v>2</v>
      </c>
      <c r="G155" s="393">
        <v>5</v>
      </c>
      <c r="H155" s="393">
        <v>3</v>
      </c>
      <c r="I155" s="396">
        <v>0.5714285714285714</v>
      </c>
      <c r="J155" s="397">
        <v>5.7142857142857144</v>
      </c>
    </row>
    <row r="156" spans="2:10" ht="15.6" x14ac:dyDescent="0.3">
      <c r="B156" s="110">
        <v>77</v>
      </c>
      <c r="C156" s="110">
        <v>5</v>
      </c>
      <c r="D156" s="314" t="s">
        <v>530</v>
      </c>
      <c r="E156" s="392">
        <v>2.5</v>
      </c>
      <c r="F156" s="393">
        <v>2</v>
      </c>
      <c r="G156" s="393">
        <v>4.5</v>
      </c>
      <c r="H156" s="393">
        <v>4</v>
      </c>
      <c r="I156" s="396">
        <v>0.4642857142857143</v>
      </c>
      <c r="J156" s="397">
        <v>4.6428571428571432</v>
      </c>
    </row>
    <row r="157" spans="2:10" ht="15.6" x14ac:dyDescent="0.3">
      <c r="B157" s="110">
        <v>86</v>
      </c>
      <c r="C157" s="110">
        <v>6</v>
      </c>
      <c r="D157" s="314" t="s">
        <v>539</v>
      </c>
      <c r="E157" s="392">
        <v>3</v>
      </c>
      <c r="F157" s="393">
        <v>2</v>
      </c>
      <c r="G157" s="393">
        <v>5</v>
      </c>
      <c r="H157" s="393">
        <v>2</v>
      </c>
      <c r="I157" s="396">
        <v>0.42857142857142855</v>
      </c>
      <c r="J157" s="397">
        <v>4.2857142857142856</v>
      </c>
    </row>
    <row r="158" spans="2:10" ht="18" x14ac:dyDescent="0.3">
      <c r="B158" s="531" t="s">
        <v>392</v>
      </c>
      <c r="C158" s="531"/>
      <c r="D158" s="531"/>
      <c r="E158" s="428">
        <f>AVERAGE(E152:E157)</f>
        <v>6.333333333333333</v>
      </c>
      <c r="F158" s="428">
        <f t="shared" ref="F158:H158" si="14">AVERAGE(F152:F157)</f>
        <v>3.5</v>
      </c>
      <c r="G158" s="428">
        <f t="shared" si="14"/>
        <v>4.916666666666667</v>
      </c>
      <c r="H158" s="428">
        <f t="shared" si="14"/>
        <v>3.1666666666666665</v>
      </c>
      <c r="I158" s="429">
        <f>AVERAGE(I152:I157)</f>
        <v>0.61991567460317465</v>
      </c>
      <c r="J158" s="430">
        <f>AVERAGE(J152:J157)</f>
        <v>6.199156746031746</v>
      </c>
    </row>
    <row r="160" spans="2:10" ht="24" customHeight="1" x14ac:dyDescent="0.3">
      <c r="B160" s="532" t="s">
        <v>419</v>
      </c>
      <c r="C160" s="532"/>
      <c r="D160" s="532"/>
      <c r="E160" s="532"/>
      <c r="F160" s="532"/>
      <c r="G160" s="532"/>
      <c r="H160" s="532"/>
      <c r="I160" s="532"/>
      <c r="J160" s="532"/>
    </row>
    <row r="161" spans="2:10" ht="62.4" x14ac:dyDescent="0.3">
      <c r="B161" s="323" t="s">
        <v>346</v>
      </c>
      <c r="C161" s="323" t="s">
        <v>441</v>
      </c>
      <c r="D161" s="324" t="s">
        <v>347</v>
      </c>
      <c r="E161" s="389" t="s">
        <v>349</v>
      </c>
      <c r="F161" s="390" t="s">
        <v>350</v>
      </c>
      <c r="G161" s="390" t="s">
        <v>351</v>
      </c>
      <c r="H161" s="390" t="s">
        <v>431</v>
      </c>
      <c r="I161" s="391" t="s">
        <v>352</v>
      </c>
      <c r="J161" s="323" t="s">
        <v>353</v>
      </c>
    </row>
    <row r="162" spans="2:10" ht="15.6" x14ac:dyDescent="0.3">
      <c r="B162" s="110">
        <v>92</v>
      </c>
      <c r="C162" s="110">
        <v>1</v>
      </c>
      <c r="D162" s="305" t="s">
        <v>518</v>
      </c>
      <c r="E162" s="392">
        <v>2.5</v>
      </c>
      <c r="F162" s="393" t="s">
        <v>62</v>
      </c>
      <c r="G162" s="393">
        <v>4.5</v>
      </c>
      <c r="H162" s="393">
        <v>3</v>
      </c>
      <c r="I162" s="396">
        <v>0.41666666666666669</v>
      </c>
      <c r="J162" s="397">
        <v>4.166666666666667</v>
      </c>
    </row>
    <row r="163" spans="2:10" ht="15.6" x14ac:dyDescent="0.3">
      <c r="B163" s="110">
        <v>92</v>
      </c>
      <c r="C163" s="110">
        <v>1</v>
      </c>
      <c r="D163" s="314" t="s">
        <v>273</v>
      </c>
      <c r="E163" s="392">
        <v>2.5</v>
      </c>
      <c r="F163" s="393" t="s">
        <v>62</v>
      </c>
      <c r="G163" s="393">
        <v>4.5</v>
      </c>
      <c r="H163" s="393">
        <v>3</v>
      </c>
      <c r="I163" s="396">
        <v>0.41666666666666669</v>
      </c>
      <c r="J163" s="397">
        <v>4.166666666666667</v>
      </c>
    </row>
    <row r="164" spans="2:10" ht="18" x14ac:dyDescent="0.3">
      <c r="B164" s="531" t="s">
        <v>392</v>
      </c>
      <c r="C164" s="531"/>
      <c r="D164" s="531"/>
      <c r="E164" s="428">
        <f>AVERAGE(E162:E163)</f>
        <v>2.5</v>
      </c>
      <c r="F164" s="428" t="s">
        <v>62</v>
      </c>
      <c r="G164" s="428">
        <f t="shared" ref="G164" si="15">AVERAGE(G162:G163)</f>
        <v>4.5</v>
      </c>
      <c r="H164" s="428">
        <f>AVERAGE(H162:H163)</f>
        <v>3</v>
      </c>
      <c r="I164" s="429">
        <f>AVERAGE(I162:I163)</f>
        <v>0.41666666666666669</v>
      </c>
      <c r="J164" s="430">
        <f>AVERAGE(J162:J163)</f>
        <v>4.166666666666667</v>
      </c>
    </row>
    <row r="166" spans="2:10" ht="24" customHeight="1" x14ac:dyDescent="0.3">
      <c r="B166" s="532" t="s">
        <v>377</v>
      </c>
      <c r="C166" s="532"/>
      <c r="D166" s="532"/>
      <c r="E166" s="532"/>
      <c r="F166" s="532"/>
      <c r="G166" s="532"/>
      <c r="H166" s="532"/>
      <c r="I166" s="532"/>
      <c r="J166" s="532"/>
    </row>
    <row r="167" spans="2:10" ht="62.4" x14ac:dyDescent="0.3">
      <c r="B167" s="323" t="s">
        <v>346</v>
      </c>
      <c r="C167" s="323" t="s">
        <v>441</v>
      </c>
      <c r="D167" s="324" t="s">
        <v>347</v>
      </c>
      <c r="E167" s="389" t="s">
        <v>349</v>
      </c>
      <c r="F167" s="390" t="s">
        <v>350</v>
      </c>
      <c r="G167" s="390" t="s">
        <v>351</v>
      </c>
      <c r="H167" s="390" t="s">
        <v>431</v>
      </c>
      <c r="I167" s="391" t="s">
        <v>352</v>
      </c>
      <c r="J167" s="323" t="s">
        <v>353</v>
      </c>
    </row>
    <row r="168" spans="2:10" ht="15.6" x14ac:dyDescent="0.3">
      <c r="B168" s="110">
        <v>12</v>
      </c>
      <c r="C168" s="114">
        <v>1</v>
      </c>
      <c r="D168" s="314" t="s">
        <v>283</v>
      </c>
      <c r="E168" s="392">
        <v>13.5</v>
      </c>
      <c r="F168" s="393">
        <v>4</v>
      </c>
      <c r="G168" s="393">
        <v>5</v>
      </c>
      <c r="H168" s="393">
        <v>4</v>
      </c>
      <c r="I168" s="396">
        <v>0.9464285714285714</v>
      </c>
      <c r="J168" s="397">
        <v>9.4642857142857135</v>
      </c>
    </row>
    <row r="169" spans="2:10" ht="15.6" x14ac:dyDescent="0.3">
      <c r="B169" s="110">
        <v>16</v>
      </c>
      <c r="C169" s="114">
        <v>2</v>
      </c>
      <c r="D169" s="305" t="s">
        <v>343</v>
      </c>
      <c r="E169" s="392">
        <v>14</v>
      </c>
      <c r="F169" s="393">
        <v>4</v>
      </c>
      <c r="G169" s="393">
        <v>5</v>
      </c>
      <c r="H169" s="393">
        <v>3</v>
      </c>
      <c r="I169" s="396">
        <v>0.9285714285714286</v>
      </c>
      <c r="J169" s="397">
        <v>9.2857142857142865</v>
      </c>
    </row>
    <row r="170" spans="2:10" ht="15.6" x14ac:dyDescent="0.3">
      <c r="B170" s="110">
        <v>30</v>
      </c>
      <c r="C170" s="114">
        <v>3</v>
      </c>
      <c r="D170" s="314" t="s">
        <v>5</v>
      </c>
      <c r="E170" s="392">
        <v>10.5</v>
      </c>
      <c r="F170" s="393">
        <v>7.5</v>
      </c>
      <c r="G170" s="393">
        <v>5</v>
      </c>
      <c r="H170" s="393">
        <v>4</v>
      </c>
      <c r="I170" s="396">
        <v>0.84375</v>
      </c>
      <c r="J170" s="397">
        <v>8.4375</v>
      </c>
    </row>
    <row r="171" spans="2:10" ht="15.6" x14ac:dyDescent="0.3">
      <c r="B171" s="110">
        <v>45</v>
      </c>
      <c r="C171" s="114">
        <v>4</v>
      </c>
      <c r="D171" s="314" t="s">
        <v>303</v>
      </c>
      <c r="E171" s="392">
        <v>7.5</v>
      </c>
      <c r="F171" s="393">
        <v>4</v>
      </c>
      <c r="G171" s="393">
        <v>5</v>
      </c>
      <c r="H171" s="393">
        <v>1</v>
      </c>
      <c r="I171" s="396">
        <v>0.625</v>
      </c>
      <c r="J171" s="397">
        <v>6.25</v>
      </c>
    </row>
    <row r="172" spans="2:10" ht="15.6" x14ac:dyDescent="0.3">
      <c r="B172" s="110">
        <v>57</v>
      </c>
      <c r="C172" s="114">
        <v>5</v>
      </c>
      <c r="D172" s="305" t="s">
        <v>389</v>
      </c>
      <c r="E172" s="392">
        <v>5</v>
      </c>
      <c r="F172" s="393">
        <v>5.5</v>
      </c>
      <c r="G172" s="393">
        <v>5</v>
      </c>
      <c r="H172" s="393">
        <v>3</v>
      </c>
      <c r="I172" s="396">
        <v>0.578125</v>
      </c>
      <c r="J172" s="397">
        <v>5.78125</v>
      </c>
    </row>
    <row r="173" spans="2:10" ht="15.6" x14ac:dyDescent="0.3">
      <c r="B173" s="110">
        <v>77</v>
      </c>
      <c r="C173" s="114">
        <v>6</v>
      </c>
      <c r="D173" s="314" t="s">
        <v>524</v>
      </c>
      <c r="E173" s="392">
        <v>3</v>
      </c>
      <c r="F173" s="393">
        <v>3</v>
      </c>
      <c r="G173" s="393">
        <v>5</v>
      </c>
      <c r="H173" s="393">
        <v>2</v>
      </c>
      <c r="I173" s="396">
        <v>0.4642857142857143</v>
      </c>
      <c r="J173" s="397">
        <v>4.6428571428571432</v>
      </c>
    </row>
    <row r="174" spans="2:10" ht="15.6" x14ac:dyDescent="0.3">
      <c r="B174" s="110">
        <v>88</v>
      </c>
      <c r="C174" s="114">
        <v>7</v>
      </c>
      <c r="D174" s="314" t="s">
        <v>289</v>
      </c>
      <c r="E174" s="392">
        <v>1</v>
      </c>
      <c r="F174" s="393">
        <v>5</v>
      </c>
      <c r="G174" s="393">
        <v>4.5</v>
      </c>
      <c r="H174" s="393">
        <v>3</v>
      </c>
      <c r="I174" s="396">
        <v>0.421875</v>
      </c>
      <c r="J174" s="397">
        <v>4.21875</v>
      </c>
    </row>
    <row r="175" spans="2:10" ht="15.6" x14ac:dyDescent="0.3">
      <c r="B175" s="110">
        <v>98</v>
      </c>
      <c r="C175" s="114">
        <v>8</v>
      </c>
      <c r="D175" s="305" t="s">
        <v>516</v>
      </c>
      <c r="E175" s="392">
        <v>1</v>
      </c>
      <c r="F175" s="393">
        <v>2</v>
      </c>
      <c r="G175" s="393">
        <v>4.5</v>
      </c>
      <c r="H175" s="393">
        <v>3</v>
      </c>
      <c r="I175" s="396">
        <v>0.375</v>
      </c>
      <c r="J175" s="397">
        <v>3.75</v>
      </c>
    </row>
    <row r="176" spans="2:10" ht="15.6" x14ac:dyDescent="0.3">
      <c r="B176" s="110">
        <v>100</v>
      </c>
      <c r="C176" s="114">
        <v>9</v>
      </c>
      <c r="D176" s="305" t="s">
        <v>310</v>
      </c>
      <c r="E176" s="392">
        <v>4.5</v>
      </c>
      <c r="F176" s="393" t="s">
        <v>62</v>
      </c>
      <c r="G176" s="393">
        <v>4</v>
      </c>
      <c r="H176" s="393">
        <v>0</v>
      </c>
      <c r="I176" s="396">
        <v>0.36956521739130432</v>
      </c>
      <c r="J176" s="397">
        <v>3.695652173913043</v>
      </c>
    </row>
    <row r="177" spans="2:10" ht="31.2" x14ac:dyDescent="0.3">
      <c r="B177" s="110">
        <v>106</v>
      </c>
      <c r="C177" s="114">
        <v>10</v>
      </c>
      <c r="D177" s="314" t="s">
        <v>30</v>
      </c>
      <c r="E177" s="392">
        <v>1</v>
      </c>
      <c r="F177" s="393">
        <v>3</v>
      </c>
      <c r="G177" s="393">
        <v>5</v>
      </c>
      <c r="H177" s="393">
        <v>0</v>
      </c>
      <c r="I177" s="396">
        <v>0.32142857142857145</v>
      </c>
      <c r="J177" s="397">
        <v>3.2142857142857149</v>
      </c>
    </row>
    <row r="178" spans="2:10" ht="15.6" x14ac:dyDescent="0.3">
      <c r="B178" s="110">
        <v>110</v>
      </c>
      <c r="C178" s="114">
        <v>11</v>
      </c>
      <c r="D178" s="305" t="s">
        <v>517</v>
      </c>
      <c r="E178" s="392">
        <v>1</v>
      </c>
      <c r="F178" s="393" t="s">
        <v>62</v>
      </c>
      <c r="G178" s="393">
        <v>4</v>
      </c>
      <c r="H178" s="393">
        <v>2</v>
      </c>
      <c r="I178" s="396">
        <v>0.30434782608695654</v>
      </c>
      <c r="J178" s="397">
        <v>3.0434782608695654</v>
      </c>
    </row>
    <row r="179" spans="2:10" ht="15.6" x14ac:dyDescent="0.3">
      <c r="B179" s="110">
        <v>121</v>
      </c>
      <c r="C179" s="114">
        <v>12</v>
      </c>
      <c r="D179" s="314" t="s">
        <v>300</v>
      </c>
      <c r="E179" s="392">
        <v>0</v>
      </c>
      <c r="F179" s="393" t="s">
        <v>62</v>
      </c>
      <c r="G179" s="393">
        <v>4</v>
      </c>
      <c r="H179" s="393">
        <v>0</v>
      </c>
      <c r="I179" s="396">
        <v>0.17391304347826086</v>
      </c>
      <c r="J179" s="397">
        <v>1.7391304347826086</v>
      </c>
    </row>
    <row r="180" spans="2:10" ht="18" x14ac:dyDescent="0.3">
      <c r="B180" s="531" t="s">
        <v>392</v>
      </c>
      <c r="C180" s="531"/>
      <c r="D180" s="531"/>
      <c r="E180" s="428">
        <f>AVERAGE(E168:E179)</f>
        <v>5.166666666666667</v>
      </c>
      <c r="F180" s="428">
        <f t="shared" ref="F180:H180" si="16">AVERAGE(F168:F179)</f>
        <v>4.2222222222222223</v>
      </c>
      <c r="G180" s="428">
        <f t="shared" si="16"/>
        <v>4.666666666666667</v>
      </c>
      <c r="H180" s="428">
        <f t="shared" si="16"/>
        <v>2.0833333333333335</v>
      </c>
      <c r="I180" s="429">
        <f>AVERAGE(I168:I179)</f>
        <v>0.52935753105590055</v>
      </c>
      <c r="J180" s="430">
        <f>AVERAGE(J168:J179)</f>
        <v>5.2935753105590058</v>
      </c>
    </row>
    <row r="182" spans="2:10" ht="23.4" x14ac:dyDescent="0.3">
      <c r="B182" s="532" t="s">
        <v>567</v>
      </c>
      <c r="C182" s="532"/>
      <c r="D182" s="532"/>
      <c r="E182" s="532"/>
      <c r="F182" s="532"/>
      <c r="G182" s="532"/>
      <c r="H182" s="532"/>
      <c r="I182" s="532"/>
      <c r="J182" s="532"/>
    </row>
    <row r="183" spans="2:10" ht="62.4" x14ac:dyDescent="0.3">
      <c r="B183" s="323" t="s">
        <v>346</v>
      </c>
      <c r="C183" s="323" t="s">
        <v>441</v>
      </c>
      <c r="D183" s="324" t="s">
        <v>347</v>
      </c>
      <c r="E183" s="389" t="s">
        <v>349</v>
      </c>
      <c r="F183" s="390" t="s">
        <v>350</v>
      </c>
      <c r="G183" s="390" t="s">
        <v>351</v>
      </c>
      <c r="H183" s="390" t="s">
        <v>431</v>
      </c>
      <c r="I183" s="391" t="s">
        <v>352</v>
      </c>
      <c r="J183" s="323" t="s">
        <v>353</v>
      </c>
    </row>
    <row r="184" spans="2:10" ht="15.6" x14ac:dyDescent="0.3">
      <c r="B184" s="110">
        <v>53</v>
      </c>
      <c r="C184" s="110">
        <v>1</v>
      </c>
      <c r="D184" s="314" t="s">
        <v>520</v>
      </c>
      <c r="E184" s="392">
        <v>4</v>
      </c>
      <c r="F184" s="393">
        <v>4</v>
      </c>
      <c r="G184" s="393">
        <v>4</v>
      </c>
      <c r="H184" s="393">
        <v>4</v>
      </c>
      <c r="I184" s="396">
        <v>0.59259259259259256</v>
      </c>
      <c r="J184" s="397">
        <v>5.9259259259259256</v>
      </c>
    </row>
    <row r="185" spans="2:10" ht="18" x14ac:dyDescent="0.3">
      <c r="B185" s="531" t="s">
        <v>392</v>
      </c>
      <c r="C185" s="531"/>
      <c r="D185" s="531"/>
      <c r="E185" s="428">
        <f t="shared" ref="E185:J185" si="17">AVERAGE(E182:E184)</f>
        <v>4</v>
      </c>
      <c r="F185" s="428">
        <f t="shared" si="17"/>
        <v>4</v>
      </c>
      <c r="G185" s="428">
        <f t="shared" si="17"/>
        <v>4</v>
      </c>
      <c r="H185" s="428">
        <f t="shared" si="17"/>
        <v>4</v>
      </c>
      <c r="I185" s="429">
        <f t="shared" si="17"/>
        <v>0.59259259259259256</v>
      </c>
      <c r="J185" s="430">
        <f t="shared" si="17"/>
        <v>5.9259259259259256</v>
      </c>
    </row>
    <row r="187" spans="2:10" ht="24" customHeight="1" x14ac:dyDescent="0.3">
      <c r="B187" s="532" t="s">
        <v>425</v>
      </c>
      <c r="C187" s="532"/>
      <c r="D187" s="532"/>
      <c r="E187" s="532"/>
      <c r="F187" s="532"/>
      <c r="G187" s="532"/>
      <c r="H187" s="532"/>
      <c r="I187" s="532"/>
      <c r="J187" s="532"/>
    </row>
    <row r="188" spans="2:10" ht="62.4" x14ac:dyDescent="0.3">
      <c r="B188" s="323" t="s">
        <v>346</v>
      </c>
      <c r="C188" s="323" t="s">
        <v>441</v>
      </c>
      <c r="D188" s="324" t="s">
        <v>347</v>
      </c>
      <c r="E188" s="389" t="s">
        <v>349</v>
      </c>
      <c r="F188" s="390" t="s">
        <v>350</v>
      </c>
      <c r="G188" s="390" t="s">
        <v>351</v>
      </c>
      <c r="H188" s="390" t="s">
        <v>431</v>
      </c>
      <c r="I188" s="391" t="s">
        <v>352</v>
      </c>
      <c r="J188" s="323" t="s">
        <v>353</v>
      </c>
    </row>
    <row r="189" spans="2:10" ht="15.6" x14ac:dyDescent="0.3">
      <c r="B189" s="110">
        <v>63</v>
      </c>
      <c r="C189" s="110">
        <v>1</v>
      </c>
      <c r="D189" s="437" t="s">
        <v>293</v>
      </c>
      <c r="E189" s="392">
        <v>3.5</v>
      </c>
      <c r="F189" s="393">
        <v>4</v>
      </c>
      <c r="G189" s="393">
        <v>5</v>
      </c>
      <c r="H189" s="393">
        <v>3</v>
      </c>
      <c r="I189" s="396">
        <v>0.5535714285714286</v>
      </c>
      <c r="J189" s="397">
        <v>5.5357142857142865</v>
      </c>
    </row>
    <row r="190" spans="2:10" ht="18" x14ac:dyDescent="0.3">
      <c r="B190" s="531" t="s">
        <v>392</v>
      </c>
      <c r="C190" s="531"/>
      <c r="D190" s="531"/>
      <c r="E190" s="428">
        <f t="shared" ref="E190:J190" si="18">AVERAGE(E189:E189)</f>
        <v>3.5</v>
      </c>
      <c r="F190" s="428">
        <f t="shared" si="18"/>
        <v>4</v>
      </c>
      <c r="G190" s="428">
        <f t="shared" si="18"/>
        <v>5</v>
      </c>
      <c r="H190" s="428">
        <f t="shared" si="18"/>
        <v>3</v>
      </c>
      <c r="I190" s="429">
        <f t="shared" si="18"/>
        <v>0.5535714285714286</v>
      </c>
      <c r="J190" s="430">
        <f t="shared" si="18"/>
        <v>5.5357142857142865</v>
      </c>
    </row>
    <row r="192" spans="2:10" ht="24" customHeight="1" x14ac:dyDescent="0.3">
      <c r="B192" s="532" t="s">
        <v>423</v>
      </c>
      <c r="C192" s="532"/>
      <c r="D192" s="532"/>
      <c r="E192" s="532"/>
      <c r="F192" s="532"/>
      <c r="G192" s="532"/>
      <c r="H192" s="532"/>
      <c r="I192" s="532"/>
      <c r="J192" s="532"/>
    </row>
    <row r="193" spans="2:10" ht="62.4" x14ac:dyDescent="0.3">
      <c r="B193" s="323" t="s">
        <v>346</v>
      </c>
      <c r="C193" s="323" t="s">
        <v>441</v>
      </c>
      <c r="D193" s="324" t="s">
        <v>347</v>
      </c>
      <c r="E193" s="389" t="s">
        <v>349</v>
      </c>
      <c r="F193" s="390" t="s">
        <v>350</v>
      </c>
      <c r="G193" s="390" t="s">
        <v>351</v>
      </c>
      <c r="H193" s="390" t="s">
        <v>431</v>
      </c>
      <c r="I193" s="391" t="s">
        <v>352</v>
      </c>
      <c r="J193" s="323" t="s">
        <v>353</v>
      </c>
    </row>
    <row r="194" spans="2:10" ht="15.6" x14ac:dyDescent="0.3">
      <c r="B194" s="110">
        <v>114</v>
      </c>
      <c r="C194" s="110">
        <v>1</v>
      </c>
      <c r="D194" s="437" t="s">
        <v>285</v>
      </c>
      <c r="E194" s="392">
        <v>2.5</v>
      </c>
      <c r="F194" s="393" t="s">
        <v>62</v>
      </c>
      <c r="G194" s="393">
        <v>4</v>
      </c>
      <c r="H194" s="393">
        <v>0</v>
      </c>
      <c r="I194" s="396">
        <v>0.28260869565217389</v>
      </c>
      <c r="J194" s="397">
        <v>2.8260869565217388</v>
      </c>
    </row>
    <row r="195" spans="2:10" ht="18" x14ac:dyDescent="0.3">
      <c r="B195" s="531" t="s">
        <v>392</v>
      </c>
      <c r="C195" s="531"/>
      <c r="D195" s="531"/>
      <c r="E195" s="428">
        <f t="shared" ref="E195:J195" si="19">AVERAGE(E194:E194)</f>
        <v>2.5</v>
      </c>
      <c r="F195" s="428" t="s">
        <v>62</v>
      </c>
      <c r="G195" s="428">
        <f t="shared" si="19"/>
        <v>4</v>
      </c>
      <c r="H195" s="428">
        <f t="shared" si="19"/>
        <v>0</v>
      </c>
      <c r="I195" s="429">
        <f t="shared" si="19"/>
        <v>0.28260869565217389</v>
      </c>
      <c r="J195" s="430">
        <f t="shared" si="19"/>
        <v>2.8260869565217388</v>
      </c>
    </row>
    <row r="197" spans="2:10" ht="24" customHeight="1" x14ac:dyDescent="0.3">
      <c r="B197" s="532" t="s">
        <v>388</v>
      </c>
      <c r="C197" s="532"/>
      <c r="D197" s="532"/>
      <c r="E197" s="532"/>
      <c r="F197" s="532"/>
      <c r="G197" s="532"/>
      <c r="H197" s="532"/>
      <c r="I197" s="532"/>
      <c r="J197" s="532"/>
    </row>
    <row r="198" spans="2:10" ht="62.4" x14ac:dyDescent="0.3">
      <c r="B198" s="323" t="s">
        <v>346</v>
      </c>
      <c r="C198" s="323" t="s">
        <v>441</v>
      </c>
      <c r="D198" s="324" t="s">
        <v>347</v>
      </c>
      <c r="E198" s="389" t="s">
        <v>349</v>
      </c>
      <c r="F198" s="390" t="s">
        <v>350</v>
      </c>
      <c r="G198" s="390" t="s">
        <v>351</v>
      </c>
      <c r="H198" s="390" t="s">
        <v>431</v>
      </c>
      <c r="I198" s="391" t="s">
        <v>352</v>
      </c>
      <c r="J198" s="323" t="s">
        <v>353</v>
      </c>
    </row>
    <row r="199" spans="2:10" ht="15.6" x14ac:dyDescent="0.3">
      <c r="B199" s="110">
        <v>51</v>
      </c>
      <c r="C199" s="110">
        <v>1</v>
      </c>
      <c r="D199" s="314" t="s">
        <v>536</v>
      </c>
      <c r="E199" s="392">
        <v>6.5</v>
      </c>
      <c r="F199" s="393" t="s">
        <v>62</v>
      </c>
      <c r="G199" s="393">
        <v>5</v>
      </c>
      <c r="H199" s="393">
        <v>3</v>
      </c>
      <c r="I199" s="396">
        <v>0.60416666666666663</v>
      </c>
      <c r="J199" s="397">
        <v>6.0416666666666661</v>
      </c>
    </row>
    <row r="200" spans="2:10" ht="15.6" x14ac:dyDescent="0.3">
      <c r="B200" s="110">
        <v>77</v>
      </c>
      <c r="C200" s="114">
        <v>2</v>
      </c>
      <c r="D200" s="314" t="s">
        <v>21</v>
      </c>
      <c r="E200" s="392">
        <v>2.5</v>
      </c>
      <c r="F200" s="393">
        <v>3</v>
      </c>
      <c r="G200" s="393">
        <v>4.5</v>
      </c>
      <c r="H200" s="393">
        <v>3</v>
      </c>
      <c r="I200" s="396">
        <v>0.4642857142857143</v>
      </c>
      <c r="J200" s="397">
        <v>4.6428571428571432</v>
      </c>
    </row>
    <row r="201" spans="2:10" ht="18" x14ac:dyDescent="0.3">
      <c r="B201" s="531" t="s">
        <v>392</v>
      </c>
      <c r="C201" s="531"/>
      <c r="D201" s="531"/>
      <c r="E201" s="428">
        <f t="shared" ref="E201:I201" si="20">AVERAGE(E199:E200)</f>
        <v>4.5</v>
      </c>
      <c r="F201" s="428">
        <f t="shared" si="20"/>
        <v>3</v>
      </c>
      <c r="G201" s="428">
        <f t="shared" si="20"/>
        <v>4.75</v>
      </c>
      <c r="H201" s="428">
        <f t="shared" si="20"/>
        <v>3</v>
      </c>
      <c r="I201" s="429">
        <f t="shared" si="20"/>
        <v>0.53422619047619047</v>
      </c>
      <c r="J201" s="430">
        <f>AVERAGE(J199:J200)</f>
        <v>5.3422619047619051</v>
      </c>
    </row>
    <row r="203" spans="2:10" ht="24" customHeight="1" x14ac:dyDescent="0.3">
      <c r="B203" s="532" t="s">
        <v>424</v>
      </c>
      <c r="C203" s="532"/>
      <c r="D203" s="532"/>
      <c r="E203" s="532"/>
      <c r="F203" s="532"/>
      <c r="G203" s="532"/>
      <c r="H203" s="532"/>
      <c r="I203" s="532"/>
      <c r="J203" s="532"/>
    </row>
    <row r="204" spans="2:10" ht="62.4" x14ac:dyDescent="0.3">
      <c r="B204" s="323" t="s">
        <v>346</v>
      </c>
      <c r="C204" s="323" t="s">
        <v>441</v>
      </c>
      <c r="D204" s="324" t="s">
        <v>347</v>
      </c>
      <c r="E204" s="389" t="s">
        <v>349</v>
      </c>
      <c r="F204" s="390" t="s">
        <v>350</v>
      </c>
      <c r="G204" s="390" t="s">
        <v>351</v>
      </c>
      <c r="H204" s="390" t="s">
        <v>431</v>
      </c>
      <c r="I204" s="391" t="s">
        <v>352</v>
      </c>
      <c r="J204" s="323" t="s">
        <v>353</v>
      </c>
    </row>
    <row r="205" spans="2:10" ht="15.6" x14ac:dyDescent="0.3">
      <c r="B205" s="110">
        <v>34</v>
      </c>
      <c r="C205" s="438">
        <v>1</v>
      </c>
      <c r="D205" s="314" t="s">
        <v>292</v>
      </c>
      <c r="E205" s="392">
        <v>10</v>
      </c>
      <c r="F205" s="393">
        <v>4</v>
      </c>
      <c r="G205" s="393">
        <v>5</v>
      </c>
      <c r="H205" s="393">
        <v>3</v>
      </c>
      <c r="I205" s="396">
        <v>0.7857142857142857</v>
      </c>
      <c r="J205" s="397">
        <v>7.8571428571428568</v>
      </c>
    </row>
    <row r="206" spans="2:10" ht="15.6" x14ac:dyDescent="0.3">
      <c r="B206" s="110">
        <v>52</v>
      </c>
      <c r="C206" s="114">
        <v>2</v>
      </c>
      <c r="D206" s="314" t="s">
        <v>24</v>
      </c>
      <c r="E206" s="392">
        <v>5</v>
      </c>
      <c r="F206" s="393">
        <v>7</v>
      </c>
      <c r="G206" s="393">
        <v>5</v>
      </c>
      <c r="H206" s="393">
        <v>2</v>
      </c>
      <c r="I206" s="396">
        <v>0.59375</v>
      </c>
      <c r="J206" s="397">
        <v>5.9375</v>
      </c>
    </row>
    <row r="207" spans="2:10" ht="18" x14ac:dyDescent="0.3">
      <c r="B207" s="531" t="s">
        <v>392</v>
      </c>
      <c r="C207" s="531"/>
      <c r="D207" s="531"/>
      <c r="E207" s="428">
        <f t="shared" ref="E207:J207" si="21">AVERAGE(E205:E206)</f>
        <v>7.5</v>
      </c>
      <c r="F207" s="428">
        <f t="shared" si="21"/>
        <v>5.5</v>
      </c>
      <c r="G207" s="428">
        <f t="shared" si="21"/>
        <v>5</v>
      </c>
      <c r="H207" s="428">
        <f t="shared" si="21"/>
        <v>2.5</v>
      </c>
      <c r="I207" s="429">
        <f t="shared" si="21"/>
        <v>0.68973214285714279</v>
      </c>
      <c r="J207" s="430">
        <f t="shared" si="21"/>
        <v>6.8973214285714288</v>
      </c>
    </row>
    <row r="209" spans="2:10" ht="24" customHeight="1" x14ac:dyDescent="0.3">
      <c r="B209" s="532" t="s">
        <v>361</v>
      </c>
      <c r="C209" s="532"/>
      <c r="D209" s="532"/>
      <c r="E209" s="532"/>
      <c r="F209" s="532"/>
      <c r="G209" s="532"/>
      <c r="H209" s="532"/>
      <c r="I209" s="532"/>
      <c r="J209" s="532"/>
    </row>
    <row r="210" spans="2:10" ht="62.4" x14ac:dyDescent="0.3">
      <c r="B210" s="323" t="s">
        <v>346</v>
      </c>
      <c r="C210" s="323" t="s">
        <v>441</v>
      </c>
      <c r="D210" s="324" t="s">
        <v>347</v>
      </c>
      <c r="E210" s="389" t="s">
        <v>349</v>
      </c>
      <c r="F210" s="390" t="s">
        <v>350</v>
      </c>
      <c r="G210" s="390" t="s">
        <v>351</v>
      </c>
      <c r="H210" s="390" t="s">
        <v>431</v>
      </c>
      <c r="I210" s="391" t="s">
        <v>352</v>
      </c>
      <c r="J210" s="323" t="s">
        <v>353</v>
      </c>
    </row>
    <row r="211" spans="2:10" ht="15.6" x14ac:dyDescent="0.3">
      <c r="B211" s="110">
        <v>1</v>
      </c>
      <c r="C211" s="114">
        <v>1</v>
      </c>
      <c r="D211" s="314" t="s">
        <v>57</v>
      </c>
      <c r="E211" s="392">
        <v>15</v>
      </c>
      <c r="F211" s="393">
        <v>8</v>
      </c>
      <c r="G211" s="393">
        <v>5</v>
      </c>
      <c r="H211" s="393">
        <v>4</v>
      </c>
      <c r="I211" s="396">
        <v>1</v>
      </c>
      <c r="J211" s="397">
        <v>10</v>
      </c>
    </row>
    <row r="212" spans="2:10" ht="15.6" x14ac:dyDescent="0.3">
      <c r="B212" s="110">
        <v>36</v>
      </c>
      <c r="C212" s="114">
        <v>2</v>
      </c>
      <c r="D212" s="314" t="s">
        <v>26</v>
      </c>
      <c r="E212" s="392">
        <v>9.5</v>
      </c>
      <c r="F212" s="393">
        <v>6</v>
      </c>
      <c r="G212" s="393">
        <v>5</v>
      </c>
      <c r="H212" s="393">
        <v>4</v>
      </c>
      <c r="I212" s="396">
        <v>0.765625</v>
      </c>
      <c r="J212" s="397">
        <v>7.6562500000000009</v>
      </c>
    </row>
    <row r="213" spans="2:10" ht="18" x14ac:dyDescent="0.3">
      <c r="B213" s="531" t="s">
        <v>392</v>
      </c>
      <c r="C213" s="531"/>
      <c r="D213" s="531"/>
      <c r="E213" s="428">
        <f t="shared" ref="E213:J213" si="22">AVERAGE(E211:E212)</f>
        <v>12.25</v>
      </c>
      <c r="F213" s="428">
        <f t="shared" si="22"/>
        <v>7</v>
      </c>
      <c r="G213" s="428">
        <f t="shared" si="22"/>
        <v>5</v>
      </c>
      <c r="H213" s="428">
        <f t="shared" si="22"/>
        <v>4</v>
      </c>
      <c r="I213" s="429">
        <f t="shared" si="22"/>
        <v>0.8828125</v>
      </c>
      <c r="J213" s="430">
        <f t="shared" si="22"/>
        <v>8.828125</v>
      </c>
    </row>
    <row r="215" spans="2:10" ht="24" customHeight="1" x14ac:dyDescent="0.3">
      <c r="B215" s="532" t="s">
        <v>385</v>
      </c>
      <c r="C215" s="532"/>
      <c r="D215" s="532"/>
      <c r="E215" s="532"/>
      <c r="F215" s="532"/>
      <c r="G215" s="532"/>
      <c r="H215" s="532"/>
      <c r="I215" s="532"/>
      <c r="J215" s="532"/>
    </row>
    <row r="216" spans="2:10" ht="62.4" x14ac:dyDescent="0.3">
      <c r="B216" s="323" t="s">
        <v>346</v>
      </c>
      <c r="C216" s="323" t="s">
        <v>441</v>
      </c>
      <c r="D216" s="324" t="s">
        <v>347</v>
      </c>
      <c r="E216" s="389" t="s">
        <v>349</v>
      </c>
      <c r="F216" s="390" t="s">
        <v>350</v>
      </c>
      <c r="G216" s="390" t="s">
        <v>351</v>
      </c>
      <c r="H216" s="390" t="s">
        <v>431</v>
      </c>
      <c r="I216" s="391" t="s">
        <v>352</v>
      </c>
      <c r="J216" s="323" t="s">
        <v>353</v>
      </c>
    </row>
    <row r="217" spans="2:10" ht="15.6" x14ac:dyDescent="0.3">
      <c r="B217" s="110">
        <v>45</v>
      </c>
      <c r="C217" s="114">
        <v>1</v>
      </c>
      <c r="D217" s="369" t="s">
        <v>3</v>
      </c>
      <c r="E217" s="392">
        <v>5</v>
      </c>
      <c r="F217" s="393">
        <v>6.5</v>
      </c>
      <c r="G217" s="393">
        <v>4.5</v>
      </c>
      <c r="H217" s="393">
        <v>4</v>
      </c>
      <c r="I217" s="396">
        <v>0.625</v>
      </c>
      <c r="J217" s="397">
        <v>6.25</v>
      </c>
    </row>
    <row r="218" spans="2:10" ht="18" x14ac:dyDescent="0.3">
      <c r="B218" s="531" t="s">
        <v>392</v>
      </c>
      <c r="C218" s="531"/>
      <c r="D218" s="531"/>
      <c r="E218" s="428">
        <f t="shared" ref="E218:J218" si="23">AVERAGE(E217:E217)</f>
        <v>5</v>
      </c>
      <c r="F218" s="428">
        <f t="shared" si="23"/>
        <v>6.5</v>
      </c>
      <c r="G218" s="428">
        <f t="shared" si="23"/>
        <v>4.5</v>
      </c>
      <c r="H218" s="428">
        <f t="shared" si="23"/>
        <v>4</v>
      </c>
      <c r="I218" s="429">
        <f t="shared" si="23"/>
        <v>0.625</v>
      </c>
      <c r="J218" s="430">
        <f t="shared" si="23"/>
        <v>6.25</v>
      </c>
    </row>
    <row r="220" spans="2:10" ht="24" customHeight="1" x14ac:dyDescent="0.3">
      <c r="B220" s="532" t="s">
        <v>381</v>
      </c>
      <c r="C220" s="532"/>
      <c r="D220" s="532"/>
      <c r="E220" s="532"/>
      <c r="F220" s="532"/>
      <c r="G220" s="532"/>
      <c r="H220" s="532"/>
      <c r="I220" s="532"/>
      <c r="J220" s="532"/>
    </row>
    <row r="221" spans="2:10" ht="62.4" x14ac:dyDescent="0.3">
      <c r="B221" s="323" t="s">
        <v>346</v>
      </c>
      <c r="C221" s="323" t="s">
        <v>441</v>
      </c>
      <c r="D221" s="324" t="s">
        <v>347</v>
      </c>
      <c r="E221" s="389" t="s">
        <v>349</v>
      </c>
      <c r="F221" s="390" t="s">
        <v>350</v>
      </c>
      <c r="G221" s="390" t="s">
        <v>351</v>
      </c>
      <c r="H221" s="390" t="s">
        <v>431</v>
      </c>
      <c r="I221" s="391" t="s">
        <v>352</v>
      </c>
      <c r="J221" s="323" t="s">
        <v>353</v>
      </c>
    </row>
    <row r="222" spans="2:10" ht="15.6" x14ac:dyDescent="0.3">
      <c r="B222" s="110">
        <v>75</v>
      </c>
      <c r="C222" s="110">
        <v>1</v>
      </c>
      <c r="D222" s="314" t="s">
        <v>35</v>
      </c>
      <c r="E222" s="392">
        <v>2</v>
      </c>
      <c r="F222" s="393">
        <v>6</v>
      </c>
      <c r="G222" s="393">
        <v>5</v>
      </c>
      <c r="H222" s="393">
        <v>2</v>
      </c>
      <c r="I222" s="396">
        <v>0.46875</v>
      </c>
      <c r="J222" s="397">
        <v>4.6875</v>
      </c>
    </row>
    <row r="223" spans="2:10" ht="15.6" x14ac:dyDescent="0.3">
      <c r="B223" s="110">
        <v>83</v>
      </c>
      <c r="C223" s="438">
        <v>2</v>
      </c>
      <c r="D223" s="314" t="s">
        <v>294</v>
      </c>
      <c r="E223" s="392">
        <v>1</v>
      </c>
      <c r="F223" s="393">
        <v>8</v>
      </c>
      <c r="G223" s="393">
        <v>5</v>
      </c>
      <c r="H223" s="393">
        <v>0</v>
      </c>
      <c r="I223" s="396">
        <v>0.4375</v>
      </c>
      <c r="J223" s="397">
        <v>4.375</v>
      </c>
    </row>
    <row r="224" spans="2:10" ht="18" x14ac:dyDescent="0.3">
      <c r="B224" s="531" t="s">
        <v>392</v>
      </c>
      <c r="C224" s="531"/>
      <c r="D224" s="531"/>
      <c r="E224" s="428">
        <f t="shared" ref="E224:J224" si="24">AVERAGE(E222:E223)</f>
        <v>1.5</v>
      </c>
      <c r="F224" s="428">
        <f t="shared" si="24"/>
        <v>7</v>
      </c>
      <c r="G224" s="428">
        <f t="shared" si="24"/>
        <v>5</v>
      </c>
      <c r="H224" s="428">
        <f t="shared" si="24"/>
        <v>1</v>
      </c>
      <c r="I224" s="429">
        <f t="shared" si="24"/>
        <v>0.453125</v>
      </c>
      <c r="J224" s="430">
        <f t="shared" si="24"/>
        <v>4.53125</v>
      </c>
    </row>
  </sheetData>
  <mergeCells count="50">
    <mergeCell ref="B185:D185"/>
    <mergeCell ref="B215:J215"/>
    <mergeCell ref="B218:D218"/>
    <mergeCell ref="B220:J220"/>
    <mergeCell ref="B224:D224"/>
    <mergeCell ref="B197:J197"/>
    <mergeCell ref="B201:D201"/>
    <mergeCell ref="B203:J203"/>
    <mergeCell ref="B207:D207"/>
    <mergeCell ref="B209:J209"/>
    <mergeCell ref="B213:D213"/>
    <mergeCell ref="B49:D49"/>
    <mergeCell ref="B195:D195"/>
    <mergeCell ref="B140:J140"/>
    <mergeCell ref="B143:D143"/>
    <mergeCell ref="B150:J150"/>
    <mergeCell ref="B158:D158"/>
    <mergeCell ref="B160:J160"/>
    <mergeCell ref="B164:D164"/>
    <mergeCell ref="B166:J166"/>
    <mergeCell ref="B180:D180"/>
    <mergeCell ref="B187:J187"/>
    <mergeCell ref="B190:D190"/>
    <mergeCell ref="B192:J192"/>
    <mergeCell ref="B145:J145"/>
    <mergeCell ref="B148:D148"/>
    <mergeCell ref="B182:J182"/>
    <mergeCell ref="B2:J2"/>
    <mergeCell ref="B5:D5"/>
    <mergeCell ref="B12:J12"/>
    <mergeCell ref="B25:D25"/>
    <mergeCell ref="B27:J27"/>
    <mergeCell ref="B7:J7"/>
    <mergeCell ref="B10:D10"/>
    <mergeCell ref="B44:D44"/>
    <mergeCell ref="B51:J51"/>
    <mergeCell ref="B58:D58"/>
    <mergeCell ref="B60:J60"/>
    <mergeCell ref="B138:D138"/>
    <mergeCell ref="B69:D69"/>
    <mergeCell ref="B102:D102"/>
    <mergeCell ref="B104:J104"/>
    <mergeCell ref="B130:D130"/>
    <mergeCell ref="B132:J132"/>
    <mergeCell ref="B46:J46"/>
    <mergeCell ref="B71:J71"/>
    <mergeCell ref="B90:D90"/>
    <mergeCell ref="B92:J92"/>
    <mergeCell ref="B96:D96"/>
    <mergeCell ref="B98:J98"/>
  </mergeCells>
  <conditionalFormatting sqref="J4">
    <cfRule type="cellIs" dxfId="228" priority="220" operator="between">
      <formula>6</formula>
      <formula>7.99</formula>
    </cfRule>
    <cfRule type="cellIs" dxfId="227" priority="219" operator="between">
      <formula>4</formula>
      <formula>5.99</formula>
    </cfRule>
    <cfRule type="cellIs" dxfId="226" priority="218" operator="between">
      <formula>2</formula>
      <formula>3.99</formula>
    </cfRule>
    <cfRule type="cellIs" dxfId="225" priority="217" operator="between">
      <formula>0</formula>
      <formula>1.99</formula>
    </cfRule>
    <cfRule type="cellIs" dxfId="224" priority="222" operator="equal">
      <formula>10</formula>
    </cfRule>
    <cfRule type="cellIs" dxfId="223" priority="221" operator="between">
      <formula>8</formula>
      <formula>9.99</formula>
    </cfRule>
  </conditionalFormatting>
  <conditionalFormatting sqref="J9">
    <cfRule type="cellIs" dxfId="222" priority="213" operator="between">
      <formula>4</formula>
      <formula>5.99</formula>
    </cfRule>
    <cfRule type="cellIs" dxfId="221" priority="215" operator="between">
      <formula>8</formula>
      <formula>9.99</formula>
    </cfRule>
    <cfRule type="cellIs" dxfId="220" priority="214" operator="between">
      <formula>6</formula>
      <formula>7.99</formula>
    </cfRule>
    <cfRule type="cellIs" dxfId="219" priority="211" operator="between">
      <formula>0</formula>
      <formula>1.99</formula>
    </cfRule>
    <cfRule type="cellIs" dxfId="218" priority="212" operator="between">
      <formula>2</formula>
      <formula>3.99</formula>
    </cfRule>
    <cfRule type="cellIs" dxfId="217" priority="216" operator="equal">
      <formula>10</formula>
    </cfRule>
  </conditionalFormatting>
  <conditionalFormatting sqref="J14:J24">
    <cfRule type="cellIs" dxfId="216" priority="210" operator="equal">
      <formula>10</formula>
    </cfRule>
    <cfRule type="cellIs" dxfId="215" priority="209" operator="between">
      <formula>8</formula>
      <formula>9.99</formula>
    </cfRule>
    <cfRule type="cellIs" dxfId="214" priority="208" operator="between">
      <formula>6</formula>
      <formula>7.99</formula>
    </cfRule>
    <cfRule type="cellIs" dxfId="213" priority="207" operator="between">
      <formula>4</formula>
      <formula>5.99</formula>
    </cfRule>
    <cfRule type="cellIs" dxfId="212" priority="205" operator="between">
      <formula>0</formula>
      <formula>1.99</formula>
    </cfRule>
    <cfRule type="cellIs" dxfId="211" priority="206" operator="between">
      <formula>2</formula>
      <formula>3.99</formula>
    </cfRule>
  </conditionalFormatting>
  <conditionalFormatting sqref="J29:J43">
    <cfRule type="cellIs" dxfId="210" priority="204" operator="equal">
      <formula>10</formula>
    </cfRule>
    <cfRule type="cellIs" dxfId="209" priority="200" operator="between">
      <formula>2</formula>
      <formula>3.99</formula>
    </cfRule>
    <cfRule type="cellIs" dxfId="208" priority="199" operator="between">
      <formula>0</formula>
      <formula>1.99</formula>
    </cfRule>
    <cfRule type="cellIs" dxfId="207" priority="202" operator="between">
      <formula>6</formula>
      <formula>7.99</formula>
    </cfRule>
    <cfRule type="cellIs" dxfId="206" priority="201" operator="between">
      <formula>4</formula>
      <formula>5.99</formula>
    </cfRule>
    <cfRule type="cellIs" dxfId="205" priority="203" operator="between">
      <formula>8</formula>
      <formula>9.99</formula>
    </cfRule>
  </conditionalFormatting>
  <conditionalFormatting sqref="J48">
    <cfRule type="cellIs" dxfId="204" priority="44" operator="between">
      <formula>2</formula>
      <formula>3.99</formula>
    </cfRule>
    <cfRule type="cellIs" dxfId="203" priority="45" operator="between">
      <formula>4</formula>
      <formula>5.99</formula>
    </cfRule>
    <cfRule type="cellIs" dxfId="202" priority="46" operator="between">
      <formula>6</formula>
      <formula>7.99</formula>
    </cfRule>
    <cfRule type="cellIs" dxfId="201" priority="47" operator="between">
      <formula>8</formula>
      <formula>9.99</formula>
    </cfRule>
    <cfRule type="cellIs" dxfId="200" priority="48" operator="equal">
      <formula>10</formula>
    </cfRule>
    <cfRule type="cellIs" dxfId="199" priority="43" operator="between">
      <formula>0</formula>
      <formula>1.99</formula>
    </cfRule>
  </conditionalFormatting>
  <conditionalFormatting sqref="J53:J57">
    <cfRule type="cellIs" dxfId="198" priority="186" operator="equal">
      <formula>10</formula>
    </cfRule>
    <cfRule type="cellIs" dxfId="197" priority="185" operator="between">
      <formula>8</formula>
      <formula>9.99</formula>
    </cfRule>
    <cfRule type="cellIs" dxfId="196" priority="184" operator="between">
      <formula>6</formula>
      <formula>7.99</formula>
    </cfRule>
    <cfRule type="cellIs" dxfId="195" priority="183" operator="between">
      <formula>4</formula>
      <formula>5.99</formula>
    </cfRule>
    <cfRule type="cellIs" dxfId="194" priority="182" operator="between">
      <formula>2</formula>
      <formula>3.99</formula>
    </cfRule>
    <cfRule type="cellIs" dxfId="193" priority="181" operator="between">
      <formula>0</formula>
      <formula>1.99</formula>
    </cfRule>
  </conditionalFormatting>
  <conditionalFormatting sqref="J62:J68">
    <cfRule type="cellIs" dxfId="192" priority="180" operator="equal">
      <formula>10</formula>
    </cfRule>
    <cfRule type="cellIs" dxfId="191" priority="178" operator="between">
      <formula>6</formula>
      <formula>7.99</formula>
    </cfRule>
    <cfRule type="cellIs" dxfId="190" priority="177" operator="between">
      <formula>4</formula>
      <formula>5.99</formula>
    </cfRule>
    <cfRule type="cellIs" dxfId="189" priority="176" operator="between">
      <formula>2</formula>
      <formula>3.99</formula>
    </cfRule>
    <cfRule type="cellIs" dxfId="188" priority="175" operator="between">
      <formula>0</formula>
      <formula>1.99</formula>
    </cfRule>
    <cfRule type="cellIs" dxfId="187" priority="179" operator="between">
      <formula>8</formula>
      <formula>9.99</formula>
    </cfRule>
  </conditionalFormatting>
  <conditionalFormatting sqref="J73:J89">
    <cfRule type="cellIs" dxfId="186" priority="174" operator="equal">
      <formula>10</formula>
    </cfRule>
    <cfRule type="cellIs" dxfId="185" priority="173" operator="between">
      <formula>8</formula>
      <formula>9.99</formula>
    </cfRule>
    <cfRule type="cellIs" dxfId="184" priority="172" operator="between">
      <formula>6</formula>
      <formula>7.99</formula>
    </cfRule>
    <cfRule type="cellIs" dxfId="183" priority="171" operator="between">
      <formula>4</formula>
      <formula>5.99</formula>
    </cfRule>
    <cfRule type="cellIs" dxfId="182" priority="170" operator="between">
      <formula>2</formula>
      <formula>3.99</formula>
    </cfRule>
    <cfRule type="cellIs" dxfId="181" priority="169" operator="between">
      <formula>0</formula>
      <formula>1.99</formula>
    </cfRule>
  </conditionalFormatting>
  <conditionalFormatting sqref="J94:J95">
    <cfRule type="cellIs" dxfId="180" priority="168" operator="equal">
      <formula>10</formula>
    </cfRule>
    <cfRule type="cellIs" dxfId="179" priority="167" operator="between">
      <formula>8</formula>
      <formula>9.99</formula>
    </cfRule>
    <cfRule type="cellIs" dxfId="178" priority="166" operator="between">
      <formula>6</formula>
      <formula>7.99</formula>
    </cfRule>
    <cfRule type="cellIs" dxfId="177" priority="165" operator="between">
      <formula>4</formula>
      <formula>5.99</formula>
    </cfRule>
    <cfRule type="cellIs" dxfId="176" priority="164" operator="between">
      <formula>2</formula>
      <formula>3.99</formula>
    </cfRule>
    <cfRule type="cellIs" dxfId="175" priority="163" operator="between">
      <formula>0</formula>
      <formula>1.99</formula>
    </cfRule>
  </conditionalFormatting>
  <conditionalFormatting sqref="J100:J101">
    <cfRule type="cellIs" dxfId="174" priority="162" operator="equal">
      <formula>10</formula>
    </cfRule>
    <cfRule type="cellIs" dxfId="173" priority="161" operator="between">
      <formula>8</formula>
      <formula>9.99</formula>
    </cfRule>
    <cfRule type="cellIs" dxfId="172" priority="160" operator="between">
      <formula>6</formula>
      <formula>7.99</formula>
    </cfRule>
    <cfRule type="cellIs" dxfId="171" priority="159" operator="between">
      <formula>4</formula>
      <formula>5.99</formula>
    </cfRule>
    <cfRule type="cellIs" dxfId="170" priority="158" operator="between">
      <formula>2</formula>
      <formula>3.99</formula>
    </cfRule>
    <cfRule type="cellIs" dxfId="169" priority="157" operator="between">
      <formula>0</formula>
      <formula>1.99</formula>
    </cfRule>
  </conditionalFormatting>
  <conditionalFormatting sqref="J106:J129">
    <cfRule type="cellIs" dxfId="168" priority="156" operator="equal">
      <formula>10</formula>
    </cfRule>
    <cfRule type="cellIs" dxfId="167" priority="155" operator="between">
      <formula>8</formula>
      <formula>9.99</formula>
    </cfRule>
    <cfRule type="cellIs" dxfId="166" priority="153" operator="between">
      <formula>4</formula>
      <formula>5.99</formula>
    </cfRule>
    <cfRule type="cellIs" dxfId="165" priority="154" operator="between">
      <formula>6</formula>
      <formula>7.99</formula>
    </cfRule>
    <cfRule type="cellIs" dxfId="164" priority="152" operator="between">
      <formula>2</formula>
      <formula>3.99</formula>
    </cfRule>
    <cfRule type="cellIs" dxfId="163" priority="151" operator="between">
      <formula>0</formula>
      <formula>1.99</formula>
    </cfRule>
  </conditionalFormatting>
  <conditionalFormatting sqref="J134:J137">
    <cfRule type="cellIs" dxfId="162" priority="150" operator="equal">
      <formula>10</formula>
    </cfRule>
    <cfRule type="cellIs" dxfId="161" priority="149" operator="between">
      <formula>8</formula>
      <formula>9.99</formula>
    </cfRule>
    <cfRule type="cellIs" dxfId="160" priority="148" operator="between">
      <formula>6</formula>
      <formula>7.99</formula>
    </cfRule>
    <cfRule type="cellIs" dxfId="159" priority="147" operator="between">
      <formula>4</formula>
      <formula>5.99</formula>
    </cfRule>
    <cfRule type="cellIs" dxfId="158" priority="146" operator="between">
      <formula>2</formula>
      <formula>3.99</formula>
    </cfRule>
    <cfRule type="cellIs" dxfId="157" priority="145" operator="between">
      <formula>0</formula>
      <formula>1.99</formula>
    </cfRule>
  </conditionalFormatting>
  <conditionalFormatting sqref="J142">
    <cfRule type="cellIs" dxfId="156" priority="144" operator="equal">
      <formula>10</formula>
    </cfRule>
    <cfRule type="cellIs" dxfId="155" priority="143" operator="between">
      <formula>8</formula>
      <formula>9.99</formula>
    </cfRule>
    <cfRule type="cellIs" dxfId="154" priority="141" operator="between">
      <formula>4</formula>
      <formula>5.99</formula>
    </cfRule>
    <cfRule type="cellIs" dxfId="153" priority="140" operator="between">
      <formula>2</formula>
      <formula>3.99</formula>
    </cfRule>
    <cfRule type="cellIs" dxfId="152" priority="139" operator="between">
      <formula>0</formula>
      <formula>1.99</formula>
    </cfRule>
    <cfRule type="cellIs" dxfId="151" priority="142" operator="between">
      <formula>6</formula>
      <formula>7.99</formula>
    </cfRule>
  </conditionalFormatting>
  <conditionalFormatting sqref="J147">
    <cfRule type="cellIs" dxfId="150" priority="133" operator="between">
      <formula>0</formula>
      <formula>1.99</formula>
    </cfRule>
    <cfRule type="cellIs" dxfId="149" priority="134" operator="between">
      <formula>2</formula>
      <formula>3.99</formula>
    </cfRule>
    <cfRule type="cellIs" dxfId="148" priority="135" operator="between">
      <formula>4</formula>
      <formula>5.99</formula>
    </cfRule>
    <cfRule type="cellIs" dxfId="147" priority="136" operator="between">
      <formula>6</formula>
      <formula>7.99</formula>
    </cfRule>
    <cfRule type="cellIs" dxfId="146" priority="137" operator="between">
      <formula>8</formula>
      <formula>9.99</formula>
    </cfRule>
    <cfRule type="cellIs" dxfId="145" priority="138" operator="equal">
      <formula>10</formula>
    </cfRule>
  </conditionalFormatting>
  <conditionalFormatting sqref="J152:J157">
    <cfRule type="cellIs" dxfId="144" priority="128" operator="between">
      <formula>2</formula>
      <formula>3.99</formula>
    </cfRule>
    <cfRule type="cellIs" dxfId="143" priority="132" operator="equal">
      <formula>10</formula>
    </cfRule>
    <cfRule type="cellIs" dxfId="142" priority="127" operator="between">
      <formula>0</formula>
      <formula>1.99</formula>
    </cfRule>
    <cfRule type="cellIs" dxfId="141" priority="129" operator="between">
      <formula>4</formula>
      <formula>5.99</formula>
    </cfRule>
    <cfRule type="cellIs" dxfId="140" priority="130" operator="between">
      <formula>6</formula>
      <formula>7.99</formula>
    </cfRule>
    <cfRule type="cellIs" dxfId="139" priority="131" operator="between">
      <formula>8</formula>
      <formula>9.99</formula>
    </cfRule>
  </conditionalFormatting>
  <conditionalFormatting sqref="J162:J163">
    <cfRule type="cellIs" dxfId="138" priority="125" operator="between">
      <formula>8</formula>
      <formula>9.99</formula>
    </cfRule>
    <cfRule type="cellIs" dxfId="137" priority="124" operator="between">
      <formula>6</formula>
      <formula>7.99</formula>
    </cfRule>
    <cfRule type="cellIs" dxfId="136" priority="123" operator="between">
      <formula>4</formula>
      <formula>5.99</formula>
    </cfRule>
    <cfRule type="cellIs" dxfId="135" priority="122" operator="between">
      <formula>2</formula>
      <formula>3.99</formula>
    </cfRule>
    <cfRule type="cellIs" dxfId="134" priority="121" operator="between">
      <formula>0</formula>
      <formula>1.99</formula>
    </cfRule>
    <cfRule type="cellIs" dxfId="133" priority="126" operator="equal">
      <formula>10</formula>
    </cfRule>
  </conditionalFormatting>
  <conditionalFormatting sqref="J168:J179">
    <cfRule type="cellIs" dxfId="132" priority="120" operator="equal">
      <formula>10</formula>
    </cfRule>
    <cfRule type="cellIs" dxfId="131" priority="119" operator="between">
      <formula>8</formula>
      <formula>9.99</formula>
    </cfRule>
    <cfRule type="cellIs" dxfId="130" priority="117" operator="between">
      <formula>4</formula>
      <formula>5.99</formula>
    </cfRule>
    <cfRule type="cellIs" dxfId="129" priority="118" operator="between">
      <formula>6</formula>
      <formula>7.99</formula>
    </cfRule>
    <cfRule type="cellIs" dxfId="128" priority="116" operator="between">
      <formula>2</formula>
      <formula>3.99</formula>
    </cfRule>
    <cfRule type="cellIs" dxfId="127" priority="115" operator="between">
      <formula>0</formula>
      <formula>1.99</formula>
    </cfRule>
  </conditionalFormatting>
  <conditionalFormatting sqref="J184">
    <cfRule type="cellIs" dxfId="126" priority="108" operator="equal">
      <formula>10</formula>
    </cfRule>
    <cfRule type="cellIs" dxfId="125" priority="103" operator="between">
      <formula>0</formula>
      <formula>1.99</formula>
    </cfRule>
    <cfRule type="cellIs" dxfId="124" priority="104" operator="between">
      <formula>2</formula>
      <formula>3.99</formula>
    </cfRule>
    <cfRule type="cellIs" dxfId="123" priority="105" operator="between">
      <formula>4</formula>
      <formula>5.99</formula>
    </cfRule>
    <cfRule type="cellIs" dxfId="122" priority="106" operator="between">
      <formula>6</formula>
      <formula>7.99</formula>
    </cfRule>
    <cfRule type="cellIs" dxfId="121" priority="107" operator="between">
      <formula>8</formula>
      <formula>9.99</formula>
    </cfRule>
  </conditionalFormatting>
  <conditionalFormatting sqref="J189">
    <cfRule type="cellIs" dxfId="120" priority="101" operator="between">
      <formula>8</formula>
      <formula>9.99</formula>
    </cfRule>
    <cfRule type="cellIs" dxfId="119" priority="100" operator="between">
      <formula>6</formula>
      <formula>7.99</formula>
    </cfRule>
    <cfRule type="cellIs" dxfId="118" priority="99" operator="between">
      <formula>4</formula>
      <formula>5.99</formula>
    </cfRule>
    <cfRule type="cellIs" dxfId="117" priority="98" operator="between">
      <formula>2</formula>
      <formula>3.99</formula>
    </cfRule>
    <cfRule type="cellIs" dxfId="116" priority="97" operator="between">
      <formula>0</formula>
      <formula>1.99</formula>
    </cfRule>
    <cfRule type="cellIs" dxfId="115" priority="102" operator="equal">
      <formula>10</formula>
    </cfRule>
  </conditionalFormatting>
  <conditionalFormatting sqref="J194">
    <cfRule type="cellIs" dxfId="114" priority="96" operator="equal">
      <formula>10</formula>
    </cfRule>
    <cfRule type="cellIs" dxfId="113" priority="95" operator="between">
      <formula>8</formula>
      <formula>9.99</formula>
    </cfRule>
    <cfRule type="cellIs" dxfId="112" priority="94" operator="between">
      <formula>6</formula>
      <formula>7.99</formula>
    </cfRule>
    <cfRule type="cellIs" dxfId="111" priority="93" operator="between">
      <formula>4</formula>
      <formula>5.99</formula>
    </cfRule>
    <cfRule type="cellIs" dxfId="110" priority="92" operator="between">
      <formula>2</formula>
      <formula>3.99</formula>
    </cfRule>
    <cfRule type="cellIs" dxfId="109" priority="91" operator="between">
      <formula>0</formula>
      <formula>1.99</formula>
    </cfRule>
  </conditionalFormatting>
  <conditionalFormatting sqref="J199:J200">
    <cfRule type="cellIs" dxfId="108" priority="90" operator="equal">
      <formula>10</formula>
    </cfRule>
    <cfRule type="cellIs" dxfId="107" priority="89" operator="between">
      <formula>8</formula>
      <formula>9.99</formula>
    </cfRule>
    <cfRule type="cellIs" dxfId="106" priority="88" operator="between">
      <formula>6</formula>
      <formula>7.99</formula>
    </cfRule>
    <cfRule type="cellIs" dxfId="105" priority="87" operator="between">
      <formula>4</formula>
      <formula>5.99</formula>
    </cfRule>
    <cfRule type="cellIs" dxfId="104" priority="86" operator="between">
      <formula>2</formula>
      <formula>3.99</formula>
    </cfRule>
    <cfRule type="cellIs" dxfId="103" priority="85" operator="between">
      <formula>0</formula>
      <formula>1.99</formula>
    </cfRule>
  </conditionalFormatting>
  <conditionalFormatting sqref="J205:J206">
    <cfRule type="cellIs" dxfId="102" priority="84" operator="equal">
      <formula>10</formula>
    </cfRule>
    <cfRule type="cellIs" dxfId="101" priority="83" operator="between">
      <formula>8</formula>
      <formula>9.99</formula>
    </cfRule>
    <cfRule type="cellIs" dxfId="100" priority="82" operator="between">
      <formula>6</formula>
      <formula>7.99</formula>
    </cfRule>
    <cfRule type="cellIs" dxfId="99" priority="81" operator="between">
      <formula>4</formula>
      <formula>5.99</formula>
    </cfRule>
    <cfRule type="cellIs" dxfId="98" priority="80" operator="between">
      <formula>2</formula>
      <formula>3.99</formula>
    </cfRule>
    <cfRule type="cellIs" dxfId="97" priority="79" operator="between">
      <formula>0</formula>
      <formula>1.99</formula>
    </cfRule>
  </conditionalFormatting>
  <conditionalFormatting sqref="J211:J212">
    <cfRule type="cellIs" dxfId="96" priority="78" operator="equal">
      <formula>10</formula>
    </cfRule>
    <cfRule type="cellIs" dxfId="95" priority="77" operator="between">
      <formula>8</formula>
      <formula>9.99</formula>
    </cfRule>
    <cfRule type="cellIs" dxfId="94" priority="76" operator="between">
      <formula>6</formula>
      <formula>7.99</formula>
    </cfRule>
    <cfRule type="cellIs" dxfId="93" priority="75" operator="between">
      <formula>4</formula>
      <formula>5.99</formula>
    </cfRule>
    <cfRule type="cellIs" dxfId="92" priority="74" operator="between">
      <formula>2</formula>
      <formula>3.99</formula>
    </cfRule>
    <cfRule type="cellIs" dxfId="91" priority="73" operator="between">
      <formula>0</formula>
      <formula>1.99</formula>
    </cfRule>
  </conditionalFormatting>
  <conditionalFormatting sqref="J217">
    <cfRule type="cellIs" dxfId="90" priority="72" operator="equal">
      <formula>10</formula>
    </cfRule>
    <cfRule type="cellIs" dxfId="89" priority="70" operator="between">
      <formula>6</formula>
      <formula>7.99</formula>
    </cfRule>
    <cfRule type="cellIs" dxfId="88" priority="69" operator="between">
      <formula>4</formula>
      <formula>5.99</formula>
    </cfRule>
    <cfRule type="cellIs" dxfId="87" priority="68" operator="between">
      <formula>2</formula>
      <formula>3.99</formula>
    </cfRule>
    <cfRule type="cellIs" dxfId="86" priority="67" operator="between">
      <formula>0</formula>
      <formula>1.99</formula>
    </cfRule>
    <cfRule type="cellIs" dxfId="85" priority="71" operator="between">
      <formula>8</formula>
      <formula>9.99</formula>
    </cfRule>
  </conditionalFormatting>
  <conditionalFormatting sqref="J222:J223">
    <cfRule type="cellIs" dxfId="84" priority="66" operator="equal">
      <formula>10</formula>
    </cfRule>
    <cfRule type="cellIs" dxfId="83" priority="65" operator="between">
      <formula>8</formula>
      <formula>9.99</formula>
    </cfRule>
    <cfRule type="cellIs" dxfId="82" priority="64" operator="between">
      <formula>6</formula>
      <formula>7.99</formula>
    </cfRule>
    <cfRule type="cellIs" dxfId="81" priority="62" operator="between">
      <formula>2</formula>
      <formula>3.99</formula>
    </cfRule>
    <cfRule type="cellIs" dxfId="80" priority="61" operator="between">
      <formula>0</formula>
      <formula>1.99</formula>
    </cfRule>
    <cfRule type="cellIs" dxfId="79" priority="63" operator="between">
      <formula>4</formula>
      <formula>5.99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42DCC-39A1-4624-9837-4AF07DB0C611}">
  <dimension ref="B2:D28"/>
  <sheetViews>
    <sheetView workbookViewId="0">
      <selection activeCell="I13" sqref="I13"/>
    </sheetView>
  </sheetViews>
  <sheetFormatPr defaultRowHeight="14.4" x14ac:dyDescent="0.3"/>
  <cols>
    <col min="3" max="3" width="42.5546875" customWidth="1"/>
    <col min="4" max="4" width="18.109375" customWidth="1"/>
  </cols>
  <sheetData>
    <row r="2" spans="2:4" ht="31.2" x14ac:dyDescent="0.3">
      <c r="B2" s="323" t="s">
        <v>346</v>
      </c>
      <c r="C2" s="324" t="s">
        <v>511</v>
      </c>
      <c r="D2" s="323" t="s">
        <v>512</v>
      </c>
    </row>
    <row r="3" spans="2:4" ht="15.6" x14ac:dyDescent="0.3">
      <c r="B3" s="110">
        <v>1</v>
      </c>
      <c r="C3" s="447" t="s">
        <v>445</v>
      </c>
      <c r="D3" s="669">
        <v>2</v>
      </c>
    </row>
    <row r="4" spans="2:4" ht="15.6" x14ac:dyDescent="0.3">
      <c r="B4" s="110">
        <v>2</v>
      </c>
      <c r="C4" s="447" t="s">
        <v>358</v>
      </c>
      <c r="D4" s="669">
        <v>11</v>
      </c>
    </row>
    <row r="5" spans="2:4" ht="15.6" x14ac:dyDescent="0.3">
      <c r="B5" s="110">
        <v>3</v>
      </c>
      <c r="C5" s="447" t="s">
        <v>418</v>
      </c>
      <c r="D5" s="669">
        <v>1</v>
      </c>
    </row>
    <row r="6" spans="2:4" ht="15.6" x14ac:dyDescent="0.3">
      <c r="B6" s="110">
        <v>4</v>
      </c>
      <c r="C6" s="447" t="s">
        <v>380</v>
      </c>
      <c r="D6" s="669">
        <v>2</v>
      </c>
    </row>
    <row r="7" spans="2:4" ht="15.6" x14ac:dyDescent="0.3">
      <c r="B7" s="110">
        <v>5</v>
      </c>
      <c r="C7" s="447" t="s">
        <v>383</v>
      </c>
      <c r="D7" s="669">
        <v>2</v>
      </c>
    </row>
    <row r="8" spans="2:4" ht="15.6" x14ac:dyDescent="0.3">
      <c r="B8" s="110">
        <v>6</v>
      </c>
      <c r="C8" s="447" t="s">
        <v>447</v>
      </c>
      <c r="D8" s="669">
        <v>7</v>
      </c>
    </row>
    <row r="9" spans="2:4" ht="15.6" x14ac:dyDescent="0.3">
      <c r="B9" s="110">
        <v>7</v>
      </c>
      <c r="C9" s="447" t="s">
        <v>570</v>
      </c>
      <c r="D9" s="669">
        <v>1</v>
      </c>
    </row>
    <row r="10" spans="2:4" ht="15.6" x14ac:dyDescent="0.3">
      <c r="B10" s="110">
        <v>8</v>
      </c>
      <c r="C10" s="447" t="s">
        <v>375</v>
      </c>
      <c r="D10" s="669">
        <v>5</v>
      </c>
    </row>
    <row r="11" spans="2:4" ht="15.6" x14ac:dyDescent="0.3">
      <c r="B11" s="110">
        <v>9</v>
      </c>
      <c r="C11" s="447" t="s">
        <v>455</v>
      </c>
      <c r="D11" s="669">
        <v>1</v>
      </c>
    </row>
    <row r="12" spans="2:4" ht="15.6" x14ac:dyDescent="0.3">
      <c r="B12" s="110">
        <v>9</v>
      </c>
      <c r="C12" s="447" t="s">
        <v>451</v>
      </c>
      <c r="D12" s="669">
        <v>1</v>
      </c>
    </row>
    <row r="13" spans="2:4" ht="15.6" x14ac:dyDescent="0.3">
      <c r="B13" s="110">
        <v>11</v>
      </c>
      <c r="C13" s="447" t="s">
        <v>446</v>
      </c>
      <c r="D13" s="669">
        <v>6</v>
      </c>
    </row>
    <row r="14" spans="2:4" ht="15.6" x14ac:dyDescent="0.3">
      <c r="B14" s="110">
        <v>12</v>
      </c>
      <c r="C14" s="447" t="s">
        <v>450</v>
      </c>
      <c r="D14" s="669">
        <v>15</v>
      </c>
    </row>
    <row r="15" spans="2:4" ht="15.6" x14ac:dyDescent="0.3">
      <c r="B15" s="110">
        <v>13</v>
      </c>
      <c r="C15" s="447" t="s">
        <v>567</v>
      </c>
      <c r="D15" s="669">
        <v>1</v>
      </c>
    </row>
    <row r="16" spans="2:4" ht="15.6" x14ac:dyDescent="0.3">
      <c r="B16" s="110">
        <v>14</v>
      </c>
      <c r="C16" s="447" t="s">
        <v>449</v>
      </c>
      <c r="D16" s="669">
        <v>24</v>
      </c>
    </row>
    <row r="17" spans="2:4" ht="15.6" x14ac:dyDescent="0.3">
      <c r="B17" s="110">
        <v>15</v>
      </c>
      <c r="C17" s="447" t="s">
        <v>378</v>
      </c>
      <c r="D17" s="669">
        <v>2</v>
      </c>
    </row>
    <row r="18" spans="2:4" ht="15.6" x14ac:dyDescent="0.3">
      <c r="B18" s="110">
        <v>16</v>
      </c>
      <c r="C18" s="447" t="s">
        <v>425</v>
      </c>
      <c r="D18" s="669">
        <v>1</v>
      </c>
    </row>
    <row r="19" spans="2:4" ht="15.6" x14ac:dyDescent="0.3">
      <c r="B19" s="110">
        <v>17</v>
      </c>
      <c r="C19" s="447" t="s">
        <v>448</v>
      </c>
      <c r="D19" s="669">
        <v>17</v>
      </c>
    </row>
    <row r="20" spans="2:4" ht="15.6" x14ac:dyDescent="0.3">
      <c r="B20" s="110">
        <v>18</v>
      </c>
      <c r="C20" s="447" t="s">
        <v>453</v>
      </c>
      <c r="D20" s="669">
        <v>2</v>
      </c>
    </row>
    <row r="21" spans="2:4" ht="15.6" x14ac:dyDescent="0.3">
      <c r="B21" s="110">
        <v>19</v>
      </c>
      <c r="C21" s="447" t="s">
        <v>377</v>
      </c>
      <c r="D21" s="669">
        <v>12</v>
      </c>
    </row>
    <row r="22" spans="2:4" ht="15.6" x14ac:dyDescent="0.3">
      <c r="B22" s="110">
        <v>20</v>
      </c>
      <c r="C22" s="446" t="s">
        <v>421</v>
      </c>
      <c r="D22" s="669">
        <v>1</v>
      </c>
    </row>
    <row r="23" spans="2:4" ht="15.6" x14ac:dyDescent="0.3">
      <c r="B23" s="110">
        <v>21</v>
      </c>
      <c r="C23" s="447" t="s">
        <v>381</v>
      </c>
      <c r="D23" s="669">
        <v>2</v>
      </c>
    </row>
    <row r="24" spans="2:4" ht="15.6" x14ac:dyDescent="0.3">
      <c r="B24" s="110">
        <v>22</v>
      </c>
      <c r="C24" s="447" t="s">
        <v>419</v>
      </c>
      <c r="D24" s="669">
        <v>2</v>
      </c>
    </row>
    <row r="25" spans="2:4" ht="15.6" x14ac:dyDescent="0.3">
      <c r="B25" s="110">
        <v>23</v>
      </c>
      <c r="C25" s="447" t="s">
        <v>452</v>
      </c>
      <c r="D25" s="669">
        <v>4</v>
      </c>
    </row>
    <row r="26" spans="2:4" ht="15.6" x14ac:dyDescent="0.3">
      <c r="B26" s="110">
        <v>24</v>
      </c>
      <c r="C26" s="446" t="s">
        <v>568</v>
      </c>
      <c r="D26" s="669">
        <v>1</v>
      </c>
    </row>
    <row r="27" spans="2:4" ht="15.6" x14ac:dyDescent="0.3">
      <c r="B27" s="110">
        <v>25</v>
      </c>
      <c r="C27" s="447" t="s">
        <v>423</v>
      </c>
      <c r="D27" s="669">
        <v>1</v>
      </c>
    </row>
    <row r="28" spans="2:4" x14ac:dyDescent="0.3">
      <c r="D28" s="107"/>
    </row>
  </sheetData>
  <autoFilter ref="B2:D2" xr:uid="{7F542DCC-39A1-4624-9837-4AF07DB0C611}">
    <sortState xmlns:xlrd2="http://schemas.microsoft.com/office/spreadsheetml/2017/richdata2" ref="B3:D27">
      <sortCondition ref="B2"/>
    </sortState>
  </autoFilter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FB05D-8DA7-407D-A7F6-FC17086D427B}">
  <dimension ref="A1:E7"/>
  <sheetViews>
    <sheetView workbookViewId="0">
      <selection activeCell="V1" sqref="V1"/>
    </sheetView>
  </sheetViews>
  <sheetFormatPr defaultRowHeight="14.4" x14ac:dyDescent="0.3"/>
  <cols>
    <col min="1" max="1" width="26.109375" customWidth="1"/>
    <col min="2" max="3" width="6.6640625" customWidth="1"/>
    <col min="4" max="4" width="6.33203125" customWidth="1"/>
    <col min="5" max="5" width="7.33203125" customWidth="1"/>
  </cols>
  <sheetData>
    <row r="1" spans="1:5" ht="15.6" x14ac:dyDescent="0.3">
      <c r="A1" s="445"/>
      <c r="B1" s="371">
        <v>2020</v>
      </c>
      <c r="C1" s="371">
        <v>2021</v>
      </c>
      <c r="D1" s="371">
        <v>2022</v>
      </c>
      <c r="E1" s="371">
        <v>2023</v>
      </c>
    </row>
    <row r="2" spans="1:5" ht="15.6" x14ac:dyDescent="0.3">
      <c r="A2" s="441" t="s">
        <v>587</v>
      </c>
      <c r="B2" s="454">
        <v>6.73</v>
      </c>
      <c r="C2" s="454">
        <v>7.25</v>
      </c>
      <c r="D2" s="454">
        <v>6.34</v>
      </c>
      <c r="E2" s="454">
        <v>7.04</v>
      </c>
    </row>
    <row r="3" spans="1:5" ht="31.2" x14ac:dyDescent="0.3">
      <c r="A3" s="441" t="s">
        <v>588</v>
      </c>
      <c r="B3" s="454">
        <v>6.73</v>
      </c>
      <c r="C3" s="454">
        <v>7.25</v>
      </c>
      <c r="D3" s="454">
        <v>6.4</v>
      </c>
      <c r="E3" s="454">
        <v>7.08</v>
      </c>
    </row>
    <row r="4" spans="1:5" ht="31.2" x14ac:dyDescent="0.3">
      <c r="A4" s="441" t="s">
        <v>565</v>
      </c>
      <c r="B4" s="453">
        <v>0.27</v>
      </c>
      <c r="C4" s="453">
        <v>0.43</v>
      </c>
      <c r="D4" s="453">
        <v>0.48</v>
      </c>
      <c r="E4" s="453">
        <v>0.57999999999999996</v>
      </c>
    </row>
    <row r="5" spans="1:5" ht="31.2" x14ac:dyDescent="0.3">
      <c r="A5" s="441" t="s">
        <v>60</v>
      </c>
      <c r="B5" s="453">
        <v>0.86</v>
      </c>
      <c r="C5" s="453">
        <v>0.81</v>
      </c>
      <c r="D5" s="453">
        <v>0.83</v>
      </c>
      <c r="E5" s="453">
        <v>0.85</v>
      </c>
    </row>
    <row r="6" spans="1:5" ht="31.2" x14ac:dyDescent="0.3">
      <c r="A6" s="441" t="s">
        <v>68</v>
      </c>
      <c r="B6" s="453">
        <v>0.92</v>
      </c>
      <c r="C6" s="453">
        <v>0.95</v>
      </c>
      <c r="D6" s="453">
        <v>0.96</v>
      </c>
      <c r="E6" s="453">
        <v>0.96</v>
      </c>
    </row>
    <row r="7" spans="1:5" ht="31.2" x14ac:dyDescent="0.3">
      <c r="A7" s="441" t="s">
        <v>255</v>
      </c>
      <c r="B7" s="453" t="s">
        <v>62</v>
      </c>
      <c r="C7" s="453" t="s">
        <v>62</v>
      </c>
      <c r="D7" s="453">
        <v>0.6</v>
      </c>
      <c r="E7" s="453">
        <v>0.68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1436-EDD7-48A1-9818-3A4B52EA92AD}">
  <dimension ref="B2:I127"/>
  <sheetViews>
    <sheetView workbookViewId="0">
      <selection activeCell="I17" sqref="I17"/>
    </sheetView>
  </sheetViews>
  <sheetFormatPr defaultRowHeight="15.6" x14ac:dyDescent="0.3"/>
  <cols>
    <col min="1" max="1" width="5.33203125" customWidth="1"/>
    <col min="2" max="2" width="11.5546875" style="87" customWidth="1"/>
    <col min="3" max="3" width="43.5546875" customWidth="1"/>
    <col min="4" max="4" width="16.44140625" style="107" customWidth="1"/>
    <col min="5" max="5" width="16.33203125" customWidth="1"/>
    <col min="6" max="6" width="6.33203125" customWidth="1"/>
    <col min="7" max="7" width="7.109375" customWidth="1"/>
    <col min="8" max="8" width="14.33203125" customWidth="1"/>
    <col min="9" max="9" width="22" customWidth="1"/>
  </cols>
  <sheetData>
    <row r="2" spans="2:9" ht="62.4" x14ac:dyDescent="0.3">
      <c r="B2" s="323" t="s">
        <v>346</v>
      </c>
      <c r="C2" s="324" t="s">
        <v>347</v>
      </c>
      <c r="D2" s="325" t="s">
        <v>349</v>
      </c>
      <c r="E2" s="326" t="s">
        <v>440</v>
      </c>
      <c r="F2" s="122"/>
    </row>
    <row r="3" spans="2:9" x14ac:dyDescent="0.3">
      <c r="B3" s="110">
        <v>1</v>
      </c>
      <c r="C3" s="305" t="s">
        <v>329</v>
      </c>
      <c r="D3" s="327">
        <f>'Anti Corruption - Data Sheet '!Q29</f>
        <v>15</v>
      </c>
      <c r="E3" s="328">
        <f t="shared" ref="E3:E34" si="0">D3/15*10</f>
        <v>10</v>
      </c>
      <c r="F3" s="121"/>
      <c r="G3" s="488"/>
      <c r="H3" s="522">
        <v>10</v>
      </c>
      <c r="I3" s="490" t="s">
        <v>356</v>
      </c>
    </row>
    <row r="4" spans="2:9" x14ac:dyDescent="0.3">
      <c r="B4" s="110">
        <v>1</v>
      </c>
      <c r="C4" s="305" t="s">
        <v>330</v>
      </c>
      <c r="D4" s="327">
        <f>'Anti Corruption - Data Sheet '!Q32</f>
        <v>15</v>
      </c>
      <c r="E4" s="328">
        <f t="shared" si="0"/>
        <v>10</v>
      </c>
      <c r="F4" s="121"/>
      <c r="G4" s="491"/>
      <c r="H4" s="523" t="s">
        <v>438</v>
      </c>
      <c r="I4" s="490" t="s">
        <v>360</v>
      </c>
    </row>
    <row r="5" spans="2:9" x14ac:dyDescent="0.3">
      <c r="B5" s="110">
        <v>1</v>
      </c>
      <c r="C5" s="314" t="s">
        <v>357</v>
      </c>
      <c r="D5" s="327">
        <f>'Anti Corruption - Data Sheet '!Q38</f>
        <v>15</v>
      </c>
      <c r="E5" s="328">
        <f t="shared" si="0"/>
        <v>10</v>
      </c>
      <c r="F5" s="121"/>
      <c r="G5" s="492"/>
      <c r="H5" s="523" t="s">
        <v>362</v>
      </c>
      <c r="I5" s="490" t="s">
        <v>363</v>
      </c>
    </row>
    <row r="6" spans="2:9" x14ac:dyDescent="0.3">
      <c r="B6" s="110">
        <v>1</v>
      </c>
      <c r="C6" s="314" t="s">
        <v>57</v>
      </c>
      <c r="D6" s="327">
        <f>'Anti Corruption - Data Sheet '!Q41</f>
        <v>15</v>
      </c>
      <c r="E6" s="328">
        <f t="shared" si="0"/>
        <v>10</v>
      </c>
      <c r="F6" s="121"/>
      <c r="G6" s="493"/>
      <c r="H6" s="523" t="s">
        <v>365</v>
      </c>
      <c r="I6" s="490" t="s">
        <v>366</v>
      </c>
    </row>
    <row r="7" spans="2:9" x14ac:dyDescent="0.3">
      <c r="B7" s="329">
        <v>1</v>
      </c>
      <c r="C7" s="314" t="s">
        <v>271</v>
      </c>
      <c r="D7" s="327">
        <f>'Anti Corruption - Data Sheet '!Q42</f>
        <v>15</v>
      </c>
      <c r="E7" s="328">
        <f t="shared" si="0"/>
        <v>10</v>
      </c>
      <c r="F7" s="121"/>
      <c r="G7" s="494"/>
      <c r="H7" s="523" t="s">
        <v>367</v>
      </c>
      <c r="I7" s="490" t="s">
        <v>368</v>
      </c>
    </row>
    <row r="8" spans="2:9" x14ac:dyDescent="0.3">
      <c r="B8" s="110">
        <v>1</v>
      </c>
      <c r="C8" s="314" t="s">
        <v>2</v>
      </c>
      <c r="D8" s="327">
        <f>'Anti Corruption - Data Sheet '!Q43</f>
        <v>15</v>
      </c>
      <c r="E8" s="328">
        <f t="shared" si="0"/>
        <v>10</v>
      </c>
      <c r="F8" s="121"/>
      <c r="G8" s="495"/>
      <c r="H8" s="523" t="s">
        <v>439</v>
      </c>
      <c r="I8" s="490" t="s">
        <v>370</v>
      </c>
    </row>
    <row r="9" spans="2:9" x14ac:dyDescent="0.3">
      <c r="B9" s="329">
        <v>1</v>
      </c>
      <c r="C9" s="314" t="s">
        <v>9</v>
      </c>
      <c r="D9" s="327">
        <f>'Anti Corruption - Data Sheet '!Q70</f>
        <v>15</v>
      </c>
      <c r="E9" s="328">
        <f t="shared" si="0"/>
        <v>10</v>
      </c>
      <c r="F9" s="121"/>
    </row>
    <row r="10" spans="2:9" x14ac:dyDescent="0.3">
      <c r="B10" s="110">
        <v>1</v>
      </c>
      <c r="C10" s="314" t="s">
        <v>28</v>
      </c>
      <c r="D10" s="327">
        <f>'Anti Corruption - Data Sheet '!Q115</f>
        <v>15</v>
      </c>
      <c r="E10" s="328">
        <f t="shared" si="0"/>
        <v>10</v>
      </c>
      <c r="F10" s="121"/>
    </row>
    <row r="11" spans="2:9" x14ac:dyDescent="0.3">
      <c r="B11" s="110">
        <v>9</v>
      </c>
      <c r="C11" s="314" t="s">
        <v>33</v>
      </c>
      <c r="D11" s="327">
        <f>'Anti Corruption - Data Sheet '!Q120</f>
        <v>14.5</v>
      </c>
      <c r="E11" s="328">
        <f t="shared" si="0"/>
        <v>9.6666666666666661</v>
      </c>
      <c r="F11" s="121"/>
    </row>
    <row r="12" spans="2:9" x14ac:dyDescent="0.3">
      <c r="B12" s="110">
        <v>10</v>
      </c>
      <c r="C12" s="305" t="s">
        <v>343</v>
      </c>
      <c r="D12" s="327">
        <f>'Anti Corruption - Data Sheet '!Q10</f>
        <v>14</v>
      </c>
      <c r="E12" s="328">
        <f t="shared" si="0"/>
        <v>9.3333333333333339</v>
      </c>
      <c r="F12" s="121"/>
    </row>
    <row r="13" spans="2:9" x14ac:dyDescent="0.3">
      <c r="B13" s="110">
        <v>10</v>
      </c>
      <c r="C13" s="305" t="s">
        <v>327</v>
      </c>
      <c r="D13" s="327">
        <f>'Anti Corruption - Data Sheet '!Q24</f>
        <v>14</v>
      </c>
      <c r="E13" s="328">
        <f t="shared" si="0"/>
        <v>9.3333333333333339</v>
      </c>
      <c r="F13" s="121"/>
    </row>
    <row r="14" spans="2:9" x14ac:dyDescent="0.3">
      <c r="B14" s="329">
        <v>10</v>
      </c>
      <c r="C14" s="314" t="s">
        <v>7</v>
      </c>
      <c r="D14" s="327">
        <f>'Anti Corruption - Data Sheet '!Q62</f>
        <v>14</v>
      </c>
      <c r="E14" s="328">
        <f t="shared" si="0"/>
        <v>9.3333333333333339</v>
      </c>
      <c r="F14" s="121"/>
    </row>
    <row r="15" spans="2:9" x14ac:dyDescent="0.3">
      <c r="B15" s="110">
        <v>10</v>
      </c>
      <c r="C15" s="314" t="s">
        <v>59</v>
      </c>
      <c r="D15" s="327">
        <f>'Anti Corruption - Data Sheet '!Q71</f>
        <v>14</v>
      </c>
      <c r="E15" s="328">
        <f t="shared" si="0"/>
        <v>9.3333333333333339</v>
      </c>
      <c r="F15" s="121"/>
    </row>
    <row r="16" spans="2:9" x14ac:dyDescent="0.3">
      <c r="B16" s="110">
        <v>10</v>
      </c>
      <c r="C16" s="314" t="s">
        <v>23</v>
      </c>
      <c r="D16" s="327">
        <f>'Anti Corruption - Data Sheet '!Q103</f>
        <v>14</v>
      </c>
      <c r="E16" s="328">
        <f t="shared" si="0"/>
        <v>9.3333333333333339</v>
      </c>
      <c r="F16" s="121"/>
    </row>
    <row r="17" spans="2:6" x14ac:dyDescent="0.3">
      <c r="B17" s="110">
        <v>10</v>
      </c>
      <c r="C17" s="314" t="s">
        <v>31</v>
      </c>
      <c r="D17" s="327">
        <f>'Anti Corruption - Data Sheet '!Q118</f>
        <v>14</v>
      </c>
      <c r="E17" s="328">
        <f t="shared" si="0"/>
        <v>9.3333333333333339</v>
      </c>
      <c r="F17" s="121"/>
    </row>
    <row r="18" spans="2:6" x14ac:dyDescent="0.3">
      <c r="B18" s="110">
        <v>16</v>
      </c>
      <c r="C18" s="305" t="s">
        <v>325</v>
      </c>
      <c r="D18" s="327">
        <f>'Anti Corruption - Data Sheet '!Q14</f>
        <v>13.5</v>
      </c>
      <c r="E18" s="328">
        <f t="shared" si="0"/>
        <v>9</v>
      </c>
      <c r="F18" s="121"/>
    </row>
    <row r="19" spans="2:6" x14ac:dyDescent="0.3">
      <c r="B19" s="329">
        <v>16</v>
      </c>
      <c r="C19" s="314" t="s">
        <v>393</v>
      </c>
      <c r="D19" s="327">
        <f>'Anti Corruption - Data Sheet '!Q40</f>
        <v>13.5</v>
      </c>
      <c r="E19" s="328">
        <f t="shared" si="0"/>
        <v>9</v>
      </c>
      <c r="F19" s="121"/>
    </row>
    <row r="20" spans="2:6" x14ac:dyDescent="0.3">
      <c r="B20" s="329">
        <v>16</v>
      </c>
      <c r="C20" s="314" t="s">
        <v>283</v>
      </c>
      <c r="D20" s="327">
        <f>'Anti Corruption - Data Sheet '!Q69</f>
        <v>13.5</v>
      </c>
      <c r="E20" s="328">
        <f t="shared" si="0"/>
        <v>9</v>
      </c>
      <c r="F20" s="121"/>
    </row>
    <row r="21" spans="2:6" x14ac:dyDescent="0.3">
      <c r="B21" s="329">
        <v>16</v>
      </c>
      <c r="C21" s="314" t="s">
        <v>336</v>
      </c>
      <c r="D21" s="327">
        <f>'Anti Corruption - Data Sheet '!Q93</f>
        <v>13.5</v>
      </c>
      <c r="E21" s="328">
        <f t="shared" si="0"/>
        <v>9</v>
      </c>
      <c r="F21" s="121"/>
    </row>
    <row r="22" spans="2:6" x14ac:dyDescent="0.3">
      <c r="B22" s="329">
        <v>20</v>
      </c>
      <c r="C22" s="314" t="s">
        <v>10</v>
      </c>
      <c r="D22" s="327">
        <f>'Anti Corruption - Data Sheet '!Q76</f>
        <v>13</v>
      </c>
      <c r="E22" s="328">
        <f t="shared" si="0"/>
        <v>8.6666666666666679</v>
      </c>
      <c r="F22" s="121"/>
    </row>
    <row r="23" spans="2:6" x14ac:dyDescent="0.3">
      <c r="B23" s="110">
        <v>20</v>
      </c>
      <c r="C23" s="314" t="s">
        <v>32</v>
      </c>
      <c r="D23" s="327">
        <f>'Anti Corruption - Data Sheet '!Q119</f>
        <v>13</v>
      </c>
      <c r="E23" s="328">
        <f t="shared" si="0"/>
        <v>8.6666666666666679</v>
      </c>
      <c r="F23" s="121"/>
    </row>
    <row r="24" spans="2:6" x14ac:dyDescent="0.3">
      <c r="B24" s="110">
        <v>22</v>
      </c>
      <c r="C24" s="305" t="s">
        <v>344</v>
      </c>
      <c r="D24" s="327">
        <f>'Anti Corruption - Data Sheet '!Q11</f>
        <v>12.5</v>
      </c>
      <c r="E24" s="328">
        <f t="shared" si="0"/>
        <v>8.3333333333333339</v>
      </c>
      <c r="F24" s="121"/>
    </row>
    <row r="25" spans="2:6" x14ac:dyDescent="0.3">
      <c r="B25" s="110">
        <v>22</v>
      </c>
      <c r="C25" s="314" t="s">
        <v>277</v>
      </c>
      <c r="D25" s="327">
        <f>'Anti Corruption - Data Sheet '!Q61</f>
        <v>12.5</v>
      </c>
      <c r="E25" s="328">
        <f t="shared" si="0"/>
        <v>8.3333333333333339</v>
      </c>
      <c r="F25" s="121"/>
    </row>
    <row r="26" spans="2:6" x14ac:dyDescent="0.3">
      <c r="B26" s="110">
        <v>22</v>
      </c>
      <c r="C26" s="314" t="s">
        <v>18</v>
      </c>
      <c r="D26" s="327">
        <f>'Anti Corruption - Data Sheet '!Q90</f>
        <v>12.5</v>
      </c>
      <c r="E26" s="328">
        <f t="shared" si="0"/>
        <v>8.3333333333333339</v>
      </c>
      <c r="F26" s="121"/>
    </row>
    <row r="27" spans="2:6" x14ac:dyDescent="0.3">
      <c r="B27" s="329">
        <v>22</v>
      </c>
      <c r="C27" s="314" t="s">
        <v>22</v>
      </c>
      <c r="D27" s="327">
        <f>'Anti Corruption - Data Sheet '!Q96</f>
        <v>12.5</v>
      </c>
      <c r="E27" s="328">
        <f t="shared" si="0"/>
        <v>8.3333333333333339</v>
      </c>
      <c r="F27" s="121"/>
    </row>
    <row r="28" spans="2:6" x14ac:dyDescent="0.3">
      <c r="B28" s="110">
        <v>22</v>
      </c>
      <c r="C28" s="314" t="s">
        <v>540</v>
      </c>
      <c r="D28" s="327">
        <f>'Anti Corruption - Data Sheet '!Q114</f>
        <v>12.5</v>
      </c>
      <c r="E28" s="328">
        <f t="shared" si="0"/>
        <v>8.3333333333333339</v>
      </c>
      <c r="F28" s="121"/>
    </row>
    <row r="29" spans="2:6" x14ac:dyDescent="0.3">
      <c r="B29" s="110">
        <v>27</v>
      </c>
      <c r="C29" s="305" t="s">
        <v>340</v>
      </c>
      <c r="D29" s="327">
        <f>'Anti Corruption - Data Sheet '!Q9</f>
        <v>12</v>
      </c>
      <c r="E29" s="328">
        <f t="shared" si="0"/>
        <v>8</v>
      </c>
      <c r="F29" s="121"/>
    </row>
    <row r="30" spans="2:6" x14ac:dyDescent="0.3">
      <c r="B30" s="110">
        <v>27</v>
      </c>
      <c r="C30" s="314" t="s">
        <v>4</v>
      </c>
      <c r="D30" s="327">
        <f>'Anti Corruption - Data Sheet '!Q56</f>
        <v>12</v>
      </c>
      <c r="E30" s="328">
        <f t="shared" si="0"/>
        <v>8</v>
      </c>
      <c r="F30" s="121"/>
    </row>
    <row r="31" spans="2:6" x14ac:dyDescent="0.3">
      <c r="B31" s="110">
        <v>29</v>
      </c>
      <c r="C31" s="314" t="s">
        <v>6</v>
      </c>
      <c r="D31" s="327">
        <f>'Anti Corruption - Data Sheet '!Q60</f>
        <v>11.5</v>
      </c>
      <c r="E31" s="328">
        <f t="shared" si="0"/>
        <v>7.666666666666667</v>
      </c>
      <c r="F31" s="121"/>
    </row>
    <row r="32" spans="2:6" x14ac:dyDescent="0.3">
      <c r="B32" s="110">
        <v>29</v>
      </c>
      <c r="C32" s="314" t="s">
        <v>416</v>
      </c>
      <c r="D32" s="327">
        <f>'Anti Corruption - Data Sheet '!Q106</f>
        <v>11.5</v>
      </c>
      <c r="E32" s="328">
        <f t="shared" si="0"/>
        <v>7.666666666666667</v>
      </c>
      <c r="F32" s="121"/>
    </row>
    <row r="33" spans="2:6" x14ac:dyDescent="0.3">
      <c r="B33" s="110">
        <v>31</v>
      </c>
      <c r="C33" s="305" t="s">
        <v>324</v>
      </c>
      <c r="D33" s="327">
        <f>'Anti Corruption - Data Sheet '!Q4</f>
        <v>10.5</v>
      </c>
      <c r="E33" s="328">
        <f t="shared" si="0"/>
        <v>7</v>
      </c>
      <c r="F33" s="121"/>
    </row>
    <row r="34" spans="2:6" x14ac:dyDescent="0.3">
      <c r="B34" s="110">
        <v>31</v>
      </c>
      <c r="C34" s="305" t="s">
        <v>266</v>
      </c>
      <c r="D34" s="327">
        <f>'Anti Corruption - Data Sheet '!Q17</f>
        <v>10.5</v>
      </c>
      <c r="E34" s="328">
        <f t="shared" si="0"/>
        <v>7</v>
      </c>
      <c r="F34" s="121"/>
    </row>
    <row r="35" spans="2:6" x14ac:dyDescent="0.3">
      <c r="B35" s="110">
        <v>31</v>
      </c>
      <c r="C35" s="314" t="s">
        <v>5</v>
      </c>
      <c r="D35" s="327">
        <f>'Anti Corruption - Data Sheet '!Q58</f>
        <v>10.5</v>
      </c>
      <c r="E35" s="328">
        <f t="shared" ref="E35:E66" si="1">D35/15*10</f>
        <v>7</v>
      </c>
      <c r="F35" s="121"/>
    </row>
    <row r="36" spans="2:6" x14ac:dyDescent="0.3">
      <c r="B36" s="110">
        <v>34</v>
      </c>
      <c r="C36" s="314" t="s">
        <v>292</v>
      </c>
      <c r="D36" s="327">
        <f>'Anti Corruption - Data Sheet '!Q121</f>
        <v>10</v>
      </c>
      <c r="E36" s="328">
        <f t="shared" si="1"/>
        <v>6.6666666666666661</v>
      </c>
      <c r="F36" s="121"/>
    </row>
    <row r="37" spans="2:6" x14ac:dyDescent="0.3">
      <c r="B37" s="110">
        <v>34</v>
      </c>
      <c r="C37" s="314" t="s">
        <v>36</v>
      </c>
      <c r="D37" s="327">
        <f>'Anti Corruption - Data Sheet '!Q126</f>
        <v>10</v>
      </c>
      <c r="E37" s="328">
        <f t="shared" si="1"/>
        <v>6.6666666666666661</v>
      </c>
      <c r="F37" s="121"/>
    </row>
    <row r="38" spans="2:6" x14ac:dyDescent="0.3">
      <c r="B38" s="110">
        <v>36</v>
      </c>
      <c r="C38" s="314" t="s">
        <v>26</v>
      </c>
      <c r="D38" s="327">
        <f>'Anti Corruption - Data Sheet '!Q112</f>
        <v>9.5</v>
      </c>
      <c r="E38" s="328">
        <f t="shared" si="1"/>
        <v>6.333333333333333</v>
      </c>
      <c r="F38" s="121"/>
    </row>
    <row r="39" spans="2:6" x14ac:dyDescent="0.3">
      <c r="B39" s="110">
        <v>37</v>
      </c>
      <c r="C39" s="314" t="s">
        <v>533</v>
      </c>
      <c r="D39" s="327">
        <f>'Anti Corruption - Data Sheet '!Q74</f>
        <v>9</v>
      </c>
      <c r="E39" s="328">
        <f t="shared" si="1"/>
        <v>6</v>
      </c>
      <c r="F39" s="121"/>
    </row>
    <row r="40" spans="2:6" x14ac:dyDescent="0.3">
      <c r="B40" s="110">
        <v>37</v>
      </c>
      <c r="C40" s="314" t="s">
        <v>25</v>
      </c>
      <c r="D40" s="327">
        <f>'Anti Corruption - Data Sheet '!Q111</f>
        <v>9</v>
      </c>
      <c r="E40" s="328">
        <f t="shared" si="1"/>
        <v>6</v>
      </c>
      <c r="F40" s="121"/>
    </row>
    <row r="41" spans="2:6" x14ac:dyDescent="0.3">
      <c r="B41" s="110">
        <v>39</v>
      </c>
      <c r="C41" s="305" t="s">
        <v>337</v>
      </c>
      <c r="D41" s="327">
        <f>'Anti Corruption - Data Sheet '!Q8</f>
        <v>8.5</v>
      </c>
      <c r="E41" s="328">
        <f t="shared" si="1"/>
        <v>5.6666666666666661</v>
      </c>
      <c r="F41" s="121"/>
    </row>
    <row r="42" spans="2:6" x14ac:dyDescent="0.3">
      <c r="B42" s="110">
        <v>39</v>
      </c>
      <c r="C42" s="314" t="s">
        <v>29</v>
      </c>
      <c r="D42" s="327">
        <f>'Anti Corruption - Data Sheet '!Q116</f>
        <v>8.5</v>
      </c>
      <c r="E42" s="328">
        <f t="shared" si="1"/>
        <v>5.6666666666666661</v>
      </c>
      <c r="F42" s="121"/>
    </row>
    <row r="43" spans="2:6" x14ac:dyDescent="0.3">
      <c r="B43" s="110">
        <v>41</v>
      </c>
      <c r="C43" s="314" t="s">
        <v>303</v>
      </c>
      <c r="D43" s="327">
        <f>'Anti Corruption - Data Sheet '!Q44</f>
        <v>7.5</v>
      </c>
      <c r="E43" s="328">
        <f t="shared" si="1"/>
        <v>5</v>
      </c>
      <c r="F43" s="121"/>
    </row>
    <row r="44" spans="2:6" x14ac:dyDescent="0.3">
      <c r="B44" s="110">
        <v>41</v>
      </c>
      <c r="C44" s="314" t="s">
        <v>284</v>
      </c>
      <c r="D44" s="327">
        <f>'Anti Corruption - Data Sheet '!Q75</f>
        <v>7.5</v>
      </c>
      <c r="E44" s="328">
        <f t="shared" si="1"/>
        <v>5</v>
      </c>
      <c r="F44" s="121"/>
    </row>
    <row r="45" spans="2:6" x14ac:dyDescent="0.3">
      <c r="B45" s="110">
        <v>43</v>
      </c>
      <c r="C45" s="314" t="s">
        <v>37</v>
      </c>
      <c r="D45" s="327">
        <f>'Anti Corruption - Data Sheet '!Q127</f>
        <v>7</v>
      </c>
      <c r="E45" s="328">
        <f t="shared" si="1"/>
        <v>4.666666666666667</v>
      </c>
      <c r="F45" s="121"/>
    </row>
    <row r="46" spans="2:6" x14ac:dyDescent="0.3">
      <c r="B46" s="329">
        <v>44</v>
      </c>
      <c r="C46" s="314" t="s">
        <v>287</v>
      </c>
      <c r="D46" s="327">
        <f>'Anti Corruption - Data Sheet '!Q88</f>
        <v>6.5</v>
      </c>
      <c r="E46" s="328">
        <f t="shared" si="1"/>
        <v>4.3333333333333339</v>
      </c>
      <c r="F46" s="121"/>
    </row>
    <row r="47" spans="2:6" x14ac:dyDescent="0.3">
      <c r="B47" s="110">
        <v>44</v>
      </c>
      <c r="C47" s="314" t="s">
        <v>536</v>
      </c>
      <c r="D47" s="327">
        <f>'Anti Corruption - Data Sheet '!Q98</f>
        <v>6.5</v>
      </c>
      <c r="E47" s="328">
        <f t="shared" si="1"/>
        <v>4.3333333333333339</v>
      </c>
      <c r="F47" s="121"/>
    </row>
    <row r="48" spans="2:6" x14ac:dyDescent="0.3">
      <c r="B48" s="110">
        <v>46</v>
      </c>
      <c r="C48" s="314" t="s">
        <v>528</v>
      </c>
      <c r="D48" s="327">
        <f>'Anti Corruption - Data Sheet '!Q63</f>
        <v>6</v>
      </c>
      <c r="E48" s="328">
        <f t="shared" si="1"/>
        <v>4</v>
      </c>
      <c r="F48" s="121"/>
    </row>
    <row r="49" spans="2:6" x14ac:dyDescent="0.3">
      <c r="B49" s="110">
        <v>46</v>
      </c>
      <c r="C49" s="314" t="s">
        <v>34</v>
      </c>
      <c r="D49" s="327">
        <f>'Anti Corruption - Data Sheet '!Q122</f>
        <v>6</v>
      </c>
      <c r="E49" s="328">
        <f t="shared" si="1"/>
        <v>4</v>
      </c>
      <c r="F49" s="121"/>
    </row>
    <row r="50" spans="2:6" x14ac:dyDescent="0.3">
      <c r="B50" s="110">
        <v>48</v>
      </c>
      <c r="C50" s="305" t="s">
        <v>328</v>
      </c>
      <c r="D50" s="327">
        <f>'Anti Corruption - Data Sheet '!Q26</f>
        <v>5.5</v>
      </c>
      <c r="E50" s="328">
        <f t="shared" si="1"/>
        <v>3.6666666666666665</v>
      </c>
      <c r="F50" s="121"/>
    </row>
    <row r="51" spans="2:6" x14ac:dyDescent="0.3">
      <c r="B51" s="110">
        <v>48</v>
      </c>
      <c r="C51" s="314" t="s">
        <v>276</v>
      </c>
      <c r="D51" s="327">
        <f>'Anti Corruption - Data Sheet '!Q59</f>
        <v>5.5</v>
      </c>
      <c r="E51" s="328">
        <f t="shared" si="1"/>
        <v>3.6666666666666665</v>
      </c>
      <c r="F51" s="121"/>
    </row>
    <row r="52" spans="2:6" x14ac:dyDescent="0.3">
      <c r="B52" s="110">
        <v>48</v>
      </c>
      <c r="C52" s="314" t="s">
        <v>290</v>
      </c>
      <c r="D52" s="327">
        <f>'Anti Corruption - Data Sheet '!Q105</f>
        <v>5.5</v>
      </c>
      <c r="E52" s="328">
        <f t="shared" si="1"/>
        <v>3.6666666666666665</v>
      </c>
      <c r="F52" s="121"/>
    </row>
    <row r="53" spans="2:6" x14ac:dyDescent="0.3">
      <c r="B53" s="329">
        <v>51</v>
      </c>
      <c r="C53" s="305" t="s">
        <v>389</v>
      </c>
      <c r="D53" s="327">
        <f>'Anti Corruption - Data Sheet '!Q34</f>
        <v>5</v>
      </c>
      <c r="E53" s="328">
        <f t="shared" si="1"/>
        <v>3.333333333333333</v>
      </c>
      <c r="F53" s="121"/>
    </row>
    <row r="54" spans="2:6" ht="31.2" x14ac:dyDescent="0.3">
      <c r="B54" s="329">
        <v>51</v>
      </c>
      <c r="C54" s="314" t="s">
        <v>268</v>
      </c>
      <c r="D54" s="327">
        <f>'Anti Corruption - Data Sheet '!Q35</f>
        <v>5</v>
      </c>
      <c r="E54" s="328">
        <f t="shared" si="1"/>
        <v>3.333333333333333</v>
      </c>
      <c r="F54" s="121"/>
    </row>
    <row r="55" spans="2:6" x14ac:dyDescent="0.3">
      <c r="B55" s="110">
        <v>51</v>
      </c>
      <c r="C55" s="314" t="s">
        <v>3</v>
      </c>
      <c r="D55" s="327">
        <f>'Anti Corruption - Data Sheet '!Q50</f>
        <v>5</v>
      </c>
      <c r="E55" s="328">
        <f t="shared" si="1"/>
        <v>3.333333333333333</v>
      </c>
      <c r="F55" s="121"/>
    </row>
    <row r="56" spans="2:6" x14ac:dyDescent="0.3">
      <c r="B56" s="110">
        <v>51</v>
      </c>
      <c r="C56" s="314" t="s">
        <v>525</v>
      </c>
      <c r="D56" s="327">
        <f>'Anti Corruption - Data Sheet '!Q51</f>
        <v>5</v>
      </c>
      <c r="E56" s="328">
        <f t="shared" si="1"/>
        <v>3.333333333333333</v>
      </c>
      <c r="F56" s="121"/>
    </row>
    <row r="57" spans="2:6" x14ac:dyDescent="0.3">
      <c r="B57" s="110">
        <v>51</v>
      </c>
      <c r="C57" s="314" t="s">
        <v>527</v>
      </c>
      <c r="D57" s="327">
        <f>'Anti Corruption - Data Sheet '!Q57</f>
        <v>5</v>
      </c>
      <c r="E57" s="328">
        <f t="shared" si="1"/>
        <v>3.333333333333333</v>
      </c>
      <c r="F57" s="121"/>
    </row>
    <row r="58" spans="2:6" x14ac:dyDescent="0.3">
      <c r="B58" s="329">
        <v>51</v>
      </c>
      <c r="C58" s="314" t="s">
        <v>11</v>
      </c>
      <c r="D58" s="327">
        <f>'Anti Corruption - Data Sheet '!Q77</f>
        <v>5</v>
      </c>
      <c r="E58" s="328">
        <f t="shared" si="1"/>
        <v>3.333333333333333</v>
      </c>
      <c r="F58" s="121"/>
    </row>
    <row r="59" spans="2:6" x14ac:dyDescent="0.3">
      <c r="B59" s="110">
        <v>51</v>
      </c>
      <c r="C59" s="314" t="s">
        <v>537</v>
      </c>
      <c r="D59" s="327">
        <f>'Anti Corruption - Data Sheet '!Q99</f>
        <v>5</v>
      </c>
      <c r="E59" s="328">
        <f t="shared" si="1"/>
        <v>3.333333333333333</v>
      </c>
      <c r="F59" s="121"/>
    </row>
    <row r="60" spans="2:6" x14ac:dyDescent="0.3">
      <c r="B60" s="110">
        <v>51</v>
      </c>
      <c r="C60" s="314" t="s">
        <v>24</v>
      </c>
      <c r="D60" s="327">
        <f>'Anti Corruption - Data Sheet '!Q108</f>
        <v>5</v>
      </c>
      <c r="E60" s="328">
        <f t="shared" si="1"/>
        <v>3.333333333333333</v>
      </c>
      <c r="F60" s="121"/>
    </row>
    <row r="61" spans="2:6" x14ac:dyDescent="0.3">
      <c r="B61" s="329">
        <v>59</v>
      </c>
      <c r="C61" s="305" t="s">
        <v>318</v>
      </c>
      <c r="D61" s="327">
        <f>'Anti Corruption - Data Sheet '!Q27</f>
        <v>4.5</v>
      </c>
      <c r="E61" s="328">
        <f t="shared" si="1"/>
        <v>3</v>
      </c>
      <c r="F61" s="121"/>
    </row>
    <row r="62" spans="2:6" x14ac:dyDescent="0.3">
      <c r="B62" s="329">
        <v>59</v>
      </c>
      <c r="C62" s="305" t="s">
        <v>519</v>
      </c>
      <c r="D62" s="327">
        <f>'Anti Corruption - Data Sheet '!Q30</f>
        <v>4.5</v>
      </c>
      <c r="E62" s="328">
        <f t="shared" si="1"/>
        <v>3</v>
      </c>
      <c r="F62" s="121"/>
    </row>
    <row r="63" spans="2:6" x14ac:dyDescent="0.3">
      <c r="B63" s="110">
        <v>59</v>
      </c>
      <c r="C63" s="305" t="s">
        <v>310</v>
      </c>
      <c r="D63" s="327">
        <f>'Anti Corruption - Data Sheet '!Q33</f>
        <v>4.5</v>
      </c>
      <c r="E63" s="328">
        <f t="shared" si="1"/>
        <v>3</v>
      </c>
      <c r="F63" s="121"/>
    </row>
    <row r="64" spans="2:6" x14ac:dyDescent="0.3">
      <c r="B64" s="110">
        <v>59</v>
      </c>
      <c r="C64" s="314" t="s">
        <v>523</v>
      </c>
      <c r="D64" s="327">
        <f>'Anti Corruption - Data Sheet '!Q48</f>
        <v>4.5</v>
      </c>
      <c r="E64" s="328">
        <f t="shared" si="1"/>
        <v>3</v>
      </c>
      <c r="F64" s="121"/>
    </row>
    <row r="65" spans="2:6" x14ac:dyDescent="0.3">
      <c r="B65" s="110">
        <v>59</v>
      </c>
      <c r="C65" s="314" t="s">
        <v>15</v>
      </c>
      <c r="D65" s="327">
        <f>'Anti Corruption - Data Sheet '!Q83</f>
        <v>4.5</v>
      </c>
      <c r="E65" s="328">
        <f t="shared" si="1"/>
        <v>3</v>
      </c>
      <c r="F65" s="121"/>
    </row>
    <row r="66" spans="2:6" x14ac:dyDescent="0.3">
      <c r="B66" s="110">
        <v>59</v>
      </c>
      <c r="C66" s="314" t="s">
        <v>415</v>
      </c>
      <c r="D66" s="327">
        <f>'Anti Corruption - Data Sheet '!Q102</f>
        <v>4.5</v>
      </c>
      <c r="E66" s="328">
        <f t="shared" si="1"/>
        <v>3</v>
      </c>
      <c r="F66" s="121"/>
    </row>
    <row r="67" spans="2:6" x14ac:dyDescent="0.3">
      <c r="B67" s="110">
        <v>65</v>
      </c>
      <c r="C67" s="314" t="s">
        <v>520</v>
      </c>
      <c r="D67" s="327">
        <f>'Anti Corruption - Data Sheet '!Q36</f>
        <v>4</v>
      </c>
      <c r="E67" s="328">
        <f t="shared" ref="E67:E98" si="2">D67/15*10</f>
        <v>2.6666666666666665</v>
      </c>
      <c r="F67" s="121"/>
    </row>
    <row r="68" spans="2:6" x14ac:dyDescent="0.3">
      <c r="B68" s="110">
        <v>65</v>
      </c>
      <c r="C68" s="314" t="s">
        <v>8</v>
      </c>
      <c r="D68" s="327">
        <f>'Anti Corruption - Data Sheet '!Q64</f>
        <v>4</v>
      </c>
      <c r="E68" s="328">
        <f t="shared" si="2"/>
        <v>2.6666666666666665</v>
      </c>
      <c r="F68" s="121"/>
    </row>
    <row r="69" spans="2:6" x14ac:dyDescent="0.3">
      <c r="B69" s="110">
        <v>65</v>
      </c>
      <c r="C69" s="314" t="s">
        <v>541</v>
      </c>
      <c r="D69" s="327">
        <f>'Anti Corruption - Data Sheet '!Q66</f>
        <v>4</v>
      </c>
      <c r="E69" s="328">
        <f t="shared" si="2"/>
        <v>2.6666666666666665</v>
      </c>
      <c r="F69" s="121"/>
    </row>
    <row r="70" spans="2:6" x14ac:dyDescent="0.3">
      <c r="B70" s="329">
        <v>65</v>
      </c>
      <c r="C70" s="314" t="s">
        <v>13</v>
      </c>
      <c r="D70" s="327">
        <f>'Anti Corruption - Data Sheet '!Q81</f>
        <v>4</v>
      </c>
      <c r="E70" s="328">
        <f t="shared" si="2"/>
        <v>2.6666666666666665</v>
      </c>
      <c r="F70" s="121"/>
    </row>
    <row r="71" spans="2:6" x14ac:dyDescent="0.3">
      <c r="B71" s="329">
        <v>65</v>
      </c>
      <c r="C71" s="314" t="s">
        <v>17</v>
      </c>
      <c r="D71" s="327">
        <f>'Anti Corruption - Data Sheet '!Q87</f>
        <v>4</v>
      </c>
      <c r="E71" s="328">
        <f t="shared" si="2"/>
        <v>2.6666666666666665</v>
      </c>
      <c r="F71" s="121"/>
    </row>
    <row r="72" spans="2:6" x14ac:dyDescent="0.3">
      <c r="B72" s="329">
        <v>65</v>
      </c>
      <c r="C72" s="314" t="s">
        <v>19</v>
      </c>
      <c r="D72" s="327">
        <f>'Anti Corruption - Data Sheet '!Q91</f>
        <v>4</v>
      </c>
      <c r="E72" s="328">
        <f t="shared" si="2"/>
        <v>2.6666666666666665</v>
      </c>
      <c r="F72" s="121"/>
    </row>
    <row r="73" spans="2:6" x14ac:dyDescent="0.3">
      <c r="B73" s="110">
        <v>71</v>
      </c>
      <c r="C73" s="305" t="s">
        <v>299</v>
      </c>
      <c r="D73" s="327">
        <f>'Anti Corruption - Data Sheet '!Q5</f>
        <v>3.5</v>
      </c>
      <c r="E73" s="328">
        <f t="shared" si="2"/>
        <v>2.3333333333333335</v>
      </c>
      <c r="F73" s="121"/>
    </row>
    <row r="74" spans="2:6" x14ac:dyDescent="0.3">
      <c r="B74" s="329">
        <v>71</v>
      </c>
      <c r="C74" s="314" t="s">
        <v>531</v>
      </c>
      <c r="D74" s="327">
        <f>'Anti Corruption - Data Sheet '!Q72</f>
        <v>3.5</v>
      </c>
      <c r="E74" s="328">
        <f t="shared" si="2"/>
        <v>2.3333333333333335</v>
      </c>
      <c r="F74" s="121"/>
    </row>
    <row r="75" spans="2:6" x14ac:dyDescent="0.3">
      <c r="B75" s="329">
        <v>71</v>
      </c>
      <c r="C75" s="314" t="s">
        <v>334</v>
      </c>
      <c r="D75" s="327">
        <f>'Anti Corruption - Data Sheet '!Q79</f>
        <v>3.5</v>
      </c>
      <c r="E75" s="328">
        <f t="shared" si="2"/>
        <v>2.3333333333333335</v>
      </c>
      <c r="F75" s="121"/>
    </row>
    <row r="76" spans="2:6" x14ac:dyDescent="0.3">
      <c r="B76" s="110">
        <v>71</v>
      </c>
      <c r="C76" s="314" t="s">
        <v>288</v>
      </c>
      <c r="D76" s="327">
        <f>'Anti Corruption - Data Sheet '!Q89</f>
        <v>3.5</v>
      </c>
      <c r="E76" s="328">
        <f t="shared" si="2"/>
        <v>2.3333333333333335</v>
      </c>
      <c r="F76" s="121"/>
    </row>
    <row r="77" spans="2:6" x14ac:dyDescent="0.3">
      <c r="B77" s="110">
        <v>71</v>
      </c>
      <c r="C77" s="314" t="s">
        <v>293</v>
      </c>
      <c r="D77" s="327">
        <f>'Anti Corruption - Data Sheet '!Q124</f>
        <v>3.5</v>
      </c>
      <c r="E77" s="328">
        <f t="shared" si="2"/>
        <v>2.3333333333333335</v>
      </c>
      <c r="F77" s="121"/>
    </row>
    <row r="78" spans="2:6" x14ac:dyDescent="0.3">
      <c r="B78" s="110">
        <v>76</v>
      </c>
      <c r="C78" s="305" t="s">
        <v>298</v>
      </c>
      <c r="D78" s="327">
        <f>'Anti Corruption - Data Sheet '!Q31</f>
        <v>3</v>
      </c>
      <c r="E78" s="328">
        <f t="shared" si="2"/>
        <v>2</v>
      </c>
      <c r="F78" s="121"/>
    </row>
    <row r="79" spans="2:6" x14ac:dyDescent="0.3">
      <c r="B79" s="110">
        <v>76</v>
      </c>
      <c r="C79" s="314" t="s">
        <v>524</v>
      </c>
      <c r="D79" s="327">
        <f>'Anti Corruption - Data Sheet '!Q49</f>
        <v>3</v>
      </c>
      <c r="E79" s="328">
        <f t="shared" si="2"/>
        <v>2</v>
      </c>
      <c r="F79" s="121"/>
    </row>
    <row r="80" spans="2:6" x14ac:dyDescent="0.3">
      <c r="B80" s="329">
        <v>76</v>
      </c>
      <c r="C80" s="314" t="s">
        <v>12</v>
      </c>
      <c r="D80" s="327">
        <f>'Anti Corruption - Data Sheet '!Q80</f>
        <v>3</v>
      </c>
      <c r="E80" s="328">
        <f t="shared" si="2"/>
        <v>2</v>
      </c>
      <c r="F80" s="121"/>
    </row>
    <row r="81" spans="2:6" x14ac:dyDescent="0.3">
      <c r="B81" s="110">
        <v>76</v>
      </c>
      <c r="C81" s="314" t="s">
        <v>538</v>
      </c>
      <c r="D81" s="327">
        <f>'Anti Corruption - Data Sheet '!Q104</f>
        <v>3</v>
      </c>
      <c r="E81" s="328">
        <f t="shared" si="2"/>
        <v>2</v>
      </c>
      <c r="F81" s="121"/>
    </row>
    <row r="82" spans="2:6" x14ac:dyDescent="0.3">
      <c r="B82" s="110">
        <v>76</v>
      </c>
      <c r="C82" s="314" t="s">
        <v>539</v>
      </c>
      <c r="D82" s="327">
        <f>'Anti Corruption - Data Sheet '!Q109</f>
        <v>3</v>
      </c>
      <c r="E82" s="328">
        <f t="shared" si="2"/>
        <v>2</v>
      </c>
      <c r="F82" s="121"/>
    </row>
    <row r="83" spans="2:6" x14ac:dyDescent="0.3">
      <c r="B83" s="110">
        <v>76</v>
      </c>
      <c r="C83" s="314" t="s">
        <v>27</v>
      </c>
      <c r="D83" s="327">
        <f>'Anti Corruption - Data Sheet '!Q113</f>
        <v>3</v>
      </c>
      <c r="E83" s="328">
        <f t="shared" si="2"/>
        <v>2</v>
      </c>
      <c r="F83" s="121"/>
    </row>
    <row r="84" spans="2:6" x14ac:dyDescent="0.3">
      <c r="B84" s="110">
        <v>82</v>
      </c>
      <c r="C84" s="305" t="s">
        <v>311</v>
      </c>
      <c r="D84" s="327">
        <f>'Anti Corruption - Data Sheet '!Q19</f>
        <v>2.5</v>
      </c>
      <c r="E84" s="328">
        <f t="shared" si="2"/>
        <v>1.6666666666666665</v>
      </c>
      <c r="F84" s="121"/>
    </row>
    <row r="85" spans="2:6" x14ac:dyDescent="0.3">
      <c r="B85" s="110">
        <v>82</v>
      </c>
      <c r="C85" s="305" t="s">
        <v>518</v>
      </c>
      <c r="D85" s="327">
        <f>'Anti Corruption - Data Sheet '!Q23</f>
        <v>2.5</v>
      </c>
      <c r="E85" s="328">
        <f t="shared" si="2"/>
        <v>1.6666666666666665</v>
      </c>
      <c r="F85" s="121"/>
    </row>
    <row r="86" spans="2:6" x14ac:dyDescent="0.3">
      <c r="B86" s="110">
        <v>82</v>
      </c>
      <c r="C86" s="314" t="s">
        <v>269</v>
      </c>
      <c r="D86" s="327">
        <f>'Anti Corruption - Data Sheet '!Q39</f>
        <v>2.5</v>
      </c>
      <c r="E86" s="328">
        <f t="shared" si="2"/>
        <v>1.6666666666666665</v>
      </c>
      <c r="F86" s="121"/>
    </row>
    <row r="87" spans="2:6" x14ac:dyDescent="0.3">
      <c r="B87" s="110">
        <v>82</v>
      </c>
      <c r="C87" s="314" t="s">
        <v>273</v>
      </c>
      <c r="D87" s="327">
        <f>'Anti Corruption - Data Sheet '!Q52</f>
        <v>2.5</v>
      </c>
      <c r="E87" s="328">
        <f t="shared" si="2"/>
        <v>1.6666666666666665</v>
      </c>
      <c r="F87" s="121"/>
    </row>
    <row r="88" spans="2:6" x14ac:dyDescent="0.3">
      <c r="B88" s="110">
        <v>82</v>
      </c>
      <c r="C88" s="314" t="s">
        <v>530</v>
      </c>
      <c r="D88" s="327">
        <f>'Anti Corruption - Data Sheet '!Q68</f>
        <v>2.5</v>
      </c>
      <c r="E88" s="328">
        <f t="shared" si="2"/>
        <v>1.6666666666666665</v>
      </c>
      <c r="F88" s="121"/>
    </row>
    <row r="89" spans="2:6" x14ac:dyDescent="0.3">
      <c r="B89" s="110">
        <v>82</v>
      </c>
      <c r="C89" s="314" t="s">
        <v>285</v>
      </c>
      <c r="D89" s="327">
        <f>'Anti Corruption - Data Sheet '!Q84</f>
        <v>2.5</v>
      </c>
      <c r="E89" s="328">
        <f t="shared" si="2"/>
        <v>1.6666666666666665</v>
      </c>
      <c r="F89" s="121"/>
    </row>
    <row r="90" spans="2:6" x14ac:dyDescent="0.3">
      <c r="B90" s="329">
        <v>82</v>
      </c>
      <c r="C90" s="314" t="s">
        <v>286</v>
      </c>
      <c r="D90" s="327">
        <f>'Anti Corruption - Data Sheet '!Q86</f>
        <v>2.5</v>
      </c>
      <c r="E90" s="328">
        <f t="shared" si="2"/>
        <v>1.6666666666666665</v>
      </c>
      <c r="F90" s="121"/>
    </row>
    <row r="91" spans="2:6" x14ac:dyDescent="0.3">
      <c r="B91" s="110">
        <v>82</v>
      </c>
      <c r="C91" s="314" t="s">
        <v>21</v>
      </c>
      <c r="D91" s="327">
        <f>'Anti Corruption - Data Sheet '!Q94</f>
        <v>2.5</v>
      </c>
      <c r="E91" s="328">
        <f t="shared" si="2"/>
        <v>1.6666666666666665</v>
      </c>
      <c r="F91" s="121"/>
    </row>
    <row r="92" spans="2:6" x14ac:dyDescent="0.3">
      <c r="B92" s="110">
        <v>90</v>
      </c>
      <c r="C92" s="305" t="s">
        <v>326</v>
      </c>
      <c r="D92" s="327">
        <f>'Anti Corruption - Data Sheet '!Q15</f>
        <v>2</v>
      </c>
      <c r="E92" s="328">
        <f t="shared" si="2"/>
        <v>1.3333333333333333</v>
      </c>
      <c r="F92" s="121"/>
    </row>
    <row r="93" spans="2:6" x14ac:dyDescent="0.3">
      <c r="B93" s="110">
        <v>90</v>
      </c>
      <c r="C93" s="305" t="s">
        <v>297</v>
      </c>
      <c r="D93" s="327">
        <f>'Anti Corruption - Data Sheet '!Q16</f>
        <v>2</v>
      </c>
      <c r="E93" s="328">
        <f t="shared" si="2"/>
        <v>1.3333333333333333</v>
      </c>
      <c r="F93" s="121"/>
    </row>
    <row r="94" spans="2:6" x14ac:dyDescent="0.3">
      <c r="B94" s="110">
        <v>90</v>
      </c>
      <c r="C94" s="314" t="s">
        <v>275</v>
      </c>
      <c r="D94" s="327">
        <f>'Anti Corruption - Data Sheet '!Q55</f>
        <v>2</v>
      </c>
      <c r="E94" s="328">
        <f t="shared" si="2"/>
        <v>1.3333333333333333</v>
      </c>
      <c r="F94" s="121"/>
    </row>
    <row r="95" spans="2:6" x14ac:dyDescent="0.3">
      <c r="B95" s="110">
        <v>90</v>
      </c>
      <c r="C95" s="314" t="s">
        <v>278</v>
      </c>
      <c r="D95" s="327">
        <f>'Anti Corruption - Data Sheet '!Q65</f>
        <v>2</v>
      </c>
      <c r="E95" s="328">
        <f t="shared" si="2"/>
        <v>1.3333333333333333</v>
      </c>
      <c r="F95" s="121"/>
    </row>
    <row r="96" spans="2:6" x14ac:dyDescent="0.3">
      <c r="B96" s="110">
        <v>90</v>
      </c>
      <c r="C96" s="314" t="s">
        <v>535</v>
      </c>
      <c r="D96" s="327">
        <f>'Anti Corruption - Data Sheet '!Q95</f>
        <v>2</v>
      </c>
      <c r="E96" s="328">
        <f t="shared" si="2"/>
        <v>1.3333333333333333</v>
      </c>
      <c r="F96" s="121"/>
    </row>
    <row r="97" spans="2:6" x14ac:dyDescent="0.3">
      <c r="B97" s="110">
        <v>90</v>
      </c>
      <c r="C97" s="314" t="s">
        <v>35</v>
      </c>
      <c r="D97" s="327">
        <f>'Anti Corruption - Data Sheet '!Q123</f>
        <v>2</v>
      </c>
      <c r="E97" s="328">
        <f t="shared" si="2"/>
        <v>1.3333333333333333</v>
      </c>
      <c r="F97" s="121"/>
    </row>
    <row r="98" spans="2:6" x14ac:dyDescent="0.3">
      <c r="B98" s="110">
        <v>96</v>
      </c>
      <c r="C98" s="305" t="s">
        <v>515</v>
      </c>
      <c r="D98" s="327">
        <f>'Anti Corruption - Data Sheet '!Q6</f>
        <v>1.5</v>
      </c>
      <c r="E98" s="328">
        <f t="shared" si="2"/>
        <v>1</v>
      </c>
      <c r="F98" s="121"/>
    </row>
    <row r="99" spans="2:6" x14ac:dyDescent="0.3">
      <c r="B99" s="110">
        <v>96</v>
      </c>
      <c r="C99" s="305" t="s">
        <v>322</v>
      </c>
      <c r="D99" s="327">
        <f>'Anti Corruption - Data Sheet '!Q20</f>
        <v>1.5</v>
      </c>
      <c r="E99" s="328">
        <f t="shared" ref="E99:E126" si="3">D99/15*10</f>
        <v>1</v>
      </c>
      <c r="F99" s="121"/>
    </row>
    <row r="100" spans="2:6" x14ac:dyDescent="0.3">
      <c r="B100" s="110">
        <v>96</v>
      </c>
      <c r="C100" s="314" t="s">
        <v>331</v>
      </c>
      <c r="D100" s="327">
        <f>'Anti Corruption - Data Sheet '!Q45</f>
        <v>1.5</v>
      </c>
      <c r="E100" s="328">
        <f t="shared" si="3"/>
        <v>1</v>
      </c>
      <c r="F100" s="121"/>
    </row>
    <row r="101" spans="2:6" x14ac:dyDescent="0.3">
      <c r="B101" s="110">
        <v>96</v>
      </c>
      <c r="C101" s="314" t="s">
        <v>532</v>
      </c>
      <c r="D101" s="327">
        <f>'Anti Corruption - Data Sheet '!Q73</f>
        <v>1.5</v>
      </c>
      <c r="E101" s="328">
        <f t="shared" si="3"/>
        <v>1</v>
      </c>
      <c r="F101" s="121"/>
    </row>
    <row r="102" spans="2:6" x14ac:dyDescent="0.3">
      <c r="B102" s="110">
        <v>96</v>
      </c>
      <c r="C102" s="314" t="s">
        <v>534</v>
      </c>
      <c r="D102" s="327">
        <f>'Anti Corruption - Data Sheet '!Q78</f>
        <v>1.5</v>
      </c>
      <c r="E102" s="328">
        <f t="shared" si="3"/>
        <v>1</v>
      </c>
      <c r="F102" s="121"/>
    </row>
    <row r="103" spans="2:6" x14ac:dyDescent="0.3">
      <c r="B103" s="329">
        <v>96</v>
      </c>
      <c r="C103" s="314" t="s">
        <v>16</v>
      </c>
      <c r="D103" s="327">
        <f>'Anti Corruption - Data Sheet '!Q85</f>
        <v>1.5</v>
      </c>
      <c r="E103" s="328">
        <f t="shared" si="3"/>
        <v>1</v>
      </c>
      <c r="F103" s="121"/>
    </row>
    <row r="104" spans="2:6" x14ac:dyDescent="0.3">
      <c r="B104" s="110">
        <v>102</v>
      </c>
      <c r="C104" s="305" t="s">
        <v>516</v>
      </c>
      <c r="D104" s="327">
        <f>'Anti Corruption - Data Sheet '!Q7</f>
        <v>1</v>
      </c>
      <c r="E104" s="328">
        <f t="shared" si="3"/>
        <v>0.66666666666666663</v>
      </c>
      <c r="F104" s="121"/>
    </row>
    <row r="105" spans="2:6" x14ac:dyDescent="0.3">
      <c r="B105" s="110">
        <v>102</v>
      </c>
      <c r="C105" s="305" t="s">
        <v>46</v>
      </c>
      <c r="D105" s="327">
        <f>'Anti Corruption - Data Sheet '!Q12</f>
        <v>1</v>
      </c>
      <c r="E105" s="328">
        <f t="shared" si="3"/>
        <v>0.66666666666666663</v>
      </c>
      <c r="F105" s="121"/>
    </row>
    <row r="106" spans="2:6" x14ac:dyDescent="0.3">
      <c r="B106" s="329">
        <v>102</v>
      </c>
      <c r="C106" s="305" t="s">
        <v>517</v>
      </c>
      <c r="D106" s="327">
        <f>'Anti Corruption - Data Sheet '!Q18</f>
        <v>1</v>
      </c>
      <c r="E106" s="328">
        <f t="shared" si="3"/>
        <v>0.66666666666666663</v>
      </c>
      <c r="F106" s="121"/>
    </row>
    <row r="107" spans="2:6" x14ac:dyDescent="0.3">
      <c r="B107" s="110">
        <v>102</v>
      </c>
      <c r="C107" s="305" t="s">
        <v>316</v>
      </c>
      <c r="D107" s="327">
        <f>'Anti Corruption - Data Sheet '!Q21</f>
        <v>1</v>
      </c>
      <c r="E107" s="328">
        <f t="shared" si="3"/>
        <v>0.66666666666666663</v>
      </c>
      <c r="F107" s="121"/>
    </row>
    <row r="108" spans="2:6" x14ac:dyDescent="0.3">
      <c r="B108" s="110">
        <v>102</v>
      </c>
      <c r="C108" s="305" t="s">
        <v>315</v>
      </c>
      <c r="D108" s="327">
        <f>'Anti Corruption - Data Sheet '!Q22</f>
        <v>1</v>
      </c>
      <c r="E108" s="328">
        <f t="shared" si="3"/>
        <v>0.66666666666666663</v>
      </c>
      <c r="F108" s="121"/>
    </row>
    <row r="109" spans="2:6" x14ac:dyDescent="0.3">
      <c r="B109" s="110">
        <v>102</v>
      </c>
      <c r="C109" s="305" t="s">
        <v>321</v>
      </c>
      <c r="D109" s="327">
        <f>'Anti Corruption - Data Sheet '!Q25</f>
        <v>1</v>
      </c>
      <c r="E109" s="328">
        <f t="shared" si="3"/>
        <v>0.66666666666666663</v>
      </c>
      <c r="F109" s="121"/>
    </row>
    <row r="110" spans="2:6" x14ac:dyDescent="0.3">
      <c r="B110" s="110">
        <v>102</v>
      </c>
      <c r="C110" s="305" t="s">
        <v>302</v>
      </c>
      <c r="D110" s="327">
        <f>'Anti Corruption - Data Sheet '!Q28</f>
        <v>1</v>
      </c>
      <c r="E110" s="328">
        <f t="shared" si="3"/>
        <v>0.66666666666666663</v>
      </c>
      <c r="F110" s="121"/>
    </row>
    <row r="111" spans="2:6" x14ac:dyDescent="0.3">
      <c r="B111" s="110">
        <v>102</v>
      </c>
      <c r="C111" s="314" t="s">
        <v>521</v>
      </c>
      <c r="D111" s="327">
        <f>'Anti Corruption - Data Sheet '!Q37</f>
        <v>1</v>
      </c>
      <c r="E111" s="328">
        <f t="shared" si="3"/>
        <v>0.66666666666666663</v>
      </c>
      <c r="F111" s="121"/>
    </row>
    <row r="112" spans="2:6" x14ac:dyDescent="0.3">
      <c r="B112" s="329">
        <v>102</v>
      </c>
      <c r="C112" s="314" t="s">
        <v>522</v>
      </c>
      <c r="D112" s="327">
        <f>'Anti Corruption - Data Sheet '!Q46</f>
        <v>1</v>
      </c>
      <c r="E112" s="328">
        <f t="shared" si="3"/>
        <v>0.66666666666666663</v>
      </c>
      <c r="F112" s="121"/>
    </row>
    <row r="113" spans="2:6" x14ac:dyDescent="0.3">
      <c r="B113" s="110">
        <v>102</v>
      </c>
      <c r="C113" s="314" t="s">
        <v>272</v>
      </c>
      <c r="D113" s="327">
        <f>'Anti Corruption - Data Sheet '!Q47</f>
        <v>1</v>
      </c>
      <c r="E113" s="328">
        <f t="shared" si="3"/>
        <v>0.66666666666666663</v>
      </c>
      <c r="F113" s="121"/>
    </row>
    <row r="114" spans="2:6" x14ac:dyDescent="0.3">
      <c r="B114" s="110">
        <v>102</v>
      </c>
      <c r="C114" s="314" t="s">
        <v>274</v>
      </c>
      <c r="D114" s="327">
        <f>'Anti Corruption - Data Sheet '!Q54</f>
        <v>1</v>
      </c>
      <c r="E114" s="328">
        <f t="shared" si="3"/>
        <v>0.66666666666666663</v>
      </c>
      <c r="F114" s="121"/>
    </row>
    <row r="115" spans="2:6" x14ac:dyDescent="0.3">
      <c r="B115" s="329">
        <v>102</v>
      </c>
      <c r="C115" s="314" t="s">
        <v>282</v>
      </c>
      <c r="D115" s="327">
        <f>'Anti Corruption - Data Sheet '!Q67</f>
        <v>1</v>
      </c>
      <c r="E115" s="328">
        <f t="shared" si="3"/>
        <v>0.66666666666666663</v>
      </c>
      <c r="F115" s="121"/>
    </row>
    <row r="116" spans="2:6" x14ac:dyDescent="0.3">
      <c r="B116" s="110">
        <v>102</v>
      </c>
      <c r="C116" s="314" t="s">
        <v>335</v>
      </c>
      <c r="D116" s="327">
        <f>'Anti Corruption - Data Sheet '!Q82</f>
        <v>1</v>
      </c>
      <c r="E116" s="328">
        <f t="shared" si="3"/>
        <v>0.66666666666666663</v>
      </c>
      <c r="F116" s="121"/>
    </row>
    <row r="117" spans="2:6" x14ac:dyDescent="0.3">
      <c r="B117" s="110">
        <v>102</v>
      </c>
      <c r="C117" s="314" t="s">
        <v>314</v>
      </c>
      <c r="D117" s="327">
        <f>'Anti Corruption - Data Sheet '!Q100</f>
        <v>1</v>
      </c>
      <c r="E117" s="328">
        <f t="shared" si="3"/>
        <v>0.66666666666666663</v>
      </c>
      <c r="F117" s="121"/>
    </row>
    <row r="118" spans="2:6" x14ac:dyDescent="0.3">
      <c r="B118" s="110">
        <v>102</v>
      </c>
      <c r="C118" s="314" t="s">
        <v>289</v>
      </c>
      <c r="D118" s="327">
        <f>'Anti Corruption - Data Sheet '!Q101</f>
        <v>1</v>
      </c>
      <c r="E118" s="328">
        <f t="shared" si="3"/>
        <v>0.66666666666666663</v>
      </c>
      <c r="F118" s="121"/>
    </row>
    <row r="119" spans="2:6" x14ac:dyDescent="0.3">
      <c r="B119" s="110">
        <v>102</v>
      </c>
      <c r="C119" s="314" t="s">
        <v>291</v>
      </c>
      <c r="D119" s="327">
        <f>'Anti Corruption - Data Sheet '!Q107</f>
        <v>1</v>
      </c>
      <c r="E119" s="328">
        <f t="shared" si="3"/>
        <v>0.66666666666666663</v>
      </c>
      <c r="F119" s="121"/>
    </row>
    <row r="120" spans="2:6" x14ac:dyDescent="0.3">
      <c r="B120" s="110">
        <v>102</v>
      </c>
      <c r="C120" s="314" t="s">
        <v>386</v>
      </c>
      <c r="D120" s="327">
        <f>'Anti Corruption - Data Sheet '!Q110</f>
        <v>1</v>
      </c>
      <c r="E120" s="328">
        <f t="shared" si="3"/>
        <v>0.66666666666666663</v>
      </c>
      <c r="F120" s="121"/>
    </row>
    <row r="121" spans="2:6" x14ac:dyDescent="0.3">
      <c r="B121" s="110">
        <v>102</v>
      </c>
      <c r="C121" s="314" t="s">
        <v>30</v>
      </c>
      <c r="D121" s="327">
        <f>'Anti Corruption - Data Sheet '!Q117</f>
        <v>1</v>
      </c>
      <c r="E121" s="328">
        <f t="shared" si="3"/>
        <v>0.66666666666666663</v>
      </c>
      <c r="F121" s="121"/>
    </row>
    <row r="122" spans="2:6" x14ac:dyDescent="0.3">
      <c r="B122" s="110">
        <v>102</v>
      </c>
      <c r="C122" s="314" t="s">
        <v>294</v>
      </c>
      <c r="D122" s="327">
        <f>'Anti Corruption - Data Sheet '!Q125</f>
        <v>1</v>
      </c>
      <c r="E122" s="328">
        <f t="shared" si="3"/>
        <v>0.66666666666666663</v>
      </c>
      <c r="F122" s="121"/>
    </row>
    <row r="123" spans="2:6" x14ac:dyDescent="0.3">
      <c r="B123" s="110">
        <v>121</v>
      </c>
      <c r="C123" s="305" t="s">
        <v>265</v>
      </c>
      <c r="D123" s="327">
        <f>'Anti Corruption - Data Sheet '!Q13</f>
        <v>0</v>
      </c>
      <c r="E123" s="328">
        <f t="shared" si="3"/>
        <v>0</v>
      </c>
      <c r="F123" s="121"/>
    </row>
    <row r="124" spans="2:6" x14ac:dyDescent="0.3">
      <c r="B124" s="110">
        <v>121</v>
      </c>
      <c r="C124" s="314" t="s">
        <v>526</v>
      </c>
      <c r="D124" s="327">
        <f>'Anti Corruption - Data Sheet '!Q53</f>
        <v>0</v>
      </c>
      <c r="E124" s="328">
        <f t="shared" si="3"/>
        <v>0</v>
      </c>
      <c r="F124" s="121"/>
    </row>
    <row r="125" spans="2:6" x14ac:dyDescent="0.3">
      <c r="B125" s="110">
        <v>121</v>
      </c>
      <c r="C125" s="314" t="s">
        <v>20</v>
      </c>
      <c r="D125" s="327">
        <f>'Anti Corruption - Data Sheet '!Q92</f>
        <v>0</v>
      </c>
      <c r="E125" s="328">
        <f t="shared" si="3"/>
        <v>0</v>
      </c>
      <c r="F125" s="121"/>
    </row>
    <row r="126" spans="2:6" x14ac:dyDescent="0.3">
      <c r="B126" s="329">
        <v>121</v>
      </c>
      <c r="C126" s="314" t="s">
        <v>300</v>
      </c>
      <c r="D126" s="327">
        <f>'Anti Corruption - Data Sheet '!Q97</f>
        <v>0</v>
      </c>
      <c r="E126" s="328">
        <f t="shared" si="3"/>
        <v>0</v>
      </c>
      <c r="F126" s="121"/>
    </row>
    <row r="127" spans="2:6" ht="18" x14ac:dyDescent="0.3">
      <c r="B127" s="331" t="s">
        <v>392</v>
      </c>
      <c r="C127" s="331"/>
      <c r="D127" s="330">
        <f>AVERAGE(D3:D126)</f>
        <v>6.080645161290323</v>
      </c>
      <c r="E127" s="330">
        <f>AVERAGE(E3:E126)</f>
        <v>4.0537634408602186</v>
      </c>
    </row>
  </sheetData>
  <autoFilter ref="B2:E101" xr:uid="{CD691436-EDD7-48A1-9818-3A4B52EA92AD}">
    <sortState xmlns:xlrd2="http://schemas.microsoft.com/office/spreadsheetml/2017/richdata2" ref="B3:E126">
      <sortCondition descending="1" ref="E2:E101"/>
    </sortState>
  </autoFilter>
  <sortState xmlns:xlrd2="http://schemas.microsoft.com/office/spreadsheetml/2017/richdata2" ref="A3:D102">
    <sortCondition descending="1" ref="D102"/>
  </sortState>
  <conditionalFormatting sqref="E3:E126">
    <cfRule type="cellIs" dxfId="42" priority="1" operator="between">
      <formula>0</formula>
      <formula>1.99</formula>
    </cfRule>
    <cfRule type="cellIs" dxfId="41" priority="2" operator="between">
      <formula>2</formula>
      <formula>3.99</formula>
    </cfRule>
    <cfRule type="cellIs" dxfId="40" priority="3" operator="between">
      <formula>4</formula>
      <formula>5.99</formula>
    </cfRule>
    <cfRule type="cellIs" dxfId="39" priority="4" operator="between">
      <formula>6</formula>
      <formula>7.99</formula>
    </cfRule>
    <cfRule type="cellIs" dxfId="38" priority="5" operator="between">
      <formula>8</formula>
      <formula>9.99</formula>
    </cfRule>
    <cfRule type="cellIs" dxfId="37" priority="6" operator="equal">
      <formula>10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AB903-4C45-40A2-B6BD-A8C461EAAE82}">
  <dimension ref="B2:I53"/>
  <sheetViews>
    <sheetView tabSelected="1" workbookViewId="0">
      <selection activeCell="S1" sqref="S1"/>
    </sheetView>
  </sheetViews>
  <sheetFormatPr defaultColWidth="9.109375" defaultRowHeight="14.4" x14ac:dyDescent="0.3"/>
  <cols>
    <col min="1" max="1" width="3.44140625" style="401" customWidth="1"/>
    <col min="2" max="2" width="42.5546875" style="455" customWidth="1"/>
    <col min="3" max="7" width="9.109375" style="456"/>
    <col min="8" max="8" width="9.109375" style="401"/>
    <col min="9" max="9" width="13.88671875" style="401" customWidth="1"/>
    <col min="10" max="16384" width="9.109375" style="401"/>
  </cols>
  <sheetData>
    <row r="2" spans="2:9" ht="46.8" x14ac:dyDescent="0.3">
      <c r="B2" s="307" t="s">
        <v>582</v>
      </c>
      <c r="C2" s="307">
        <v>2020</v>
      </c>
      <c r="D2" s="307">
        <v>2021</v>
      </c>
      <c r="E2" s="307" t="s">
        <v>583</v>
      </c>
      <c r="F2" s="307" t="s">
        <v>584</v>
      </c>
      <c r="G2" s="307" t="s">
        <v>585</v>
      </c>
      <c r="H2" s="307" t="s">
        <v>589</v>
      </c>
      <c r="I2" s="307" t="s">
        <v>586</v>
      </c>
    </row>
    <row r="3" spans="2:9" ht="15.6" x14ac:dyDescent="0.3">
      <c r="B3" s="457" t="s">
        <v>324</v>
      </c>
      <c r="C3" s="458">
        <v>7.3</v>
      </c>
      <c r="D3" s="459">
        <v>8.966666666666665</v>
      </c>
      <c r="E3" s="459">
        <v>9.0625</v>
      </c>
      <c r="F3" s="459">
        <v>8.9285714285714288</v>
      </c>
      <c r="G3" s="397">
        <v>8.4375</v>
      </c>
      <c r="H3" s="397">
        <v>8.2142857142857135</v>
      </c>
      <c r="I3" s="467">
        <f t="shared" ref="I3:I34" si="0">IF(ISERROR(H3-C3),0,(H3-C3))</f>
        <v>0.9142857142857137</v>
      </c>
    </row>
    <row r="4" spans="2:9" ht="15.6" x14ac:dyDescent="0.3">
      <c r="B4" s="457" t="s">
        <v>576</v>
      </c>
      <c r="C4" s="458">
        <v>6.5</v>
      </c>
      <c r="D4" s="466" t="s">
        <v>62</v>
      </c>
      <c r="E4" s="466" t="s">
        <v>62</v>
      </c>
      <c r="F4" s="466" t="s">
        <v>62</v>
      </c>
      <c r="G4" s="397"/>
      <c r="H4" s="397"/>
      <c r="I4" s="467">
        <f t="shared" si="0"/>
        <v>-6.5</v>
      </c>
    </row>
    <row r="5" spans="2:9" ht="15.6" x14ac:dyDescent="0.3">
      <c r="B5" s="457" t="s">
        <v>340</v>
      </c>
      <c r="C5" s="458">
        <v>7.9333333333333336</v>
      </c>
      <c r="D5" s="459">
        <v>8.6</v>
      </c>
      <c r="E5" s="459">
        <v>8.4375</v>
      </c>
      <c r="F5" s="459">
        <v>8.2142857142857135</v>
      </c>
      <c r="G5" s="397">
        <v>9.0625</v>
      </c>
      <c r="H5" s="397">
        <v>8.9285714285714288</v>
      </c>
      <c r="I5" s="467">
        <f t="shared" si="0"/>
        <v>0.99523809523809526</v>
      </c>
    </row>
    <row r="6" spans="2:9" ht="15.6" x14ac:dyDescent="0.3">
      <c r="B6" s="457" t="s">
        <v>575</v>
      </c>
      <c r="C6" s="458">
        <v>6.6000000000000005</v>
      </c>
      <c r="D6" s="461">
        <v>6.8000000000000007</v>
      </c>
      <c r="E6" s="459">
        <v>8.0357142857142865</v>
      </c>
      <c r="F6" s="459">
        <v>7.7083333333333339</v>
      </c>
      <c r="G6" s="397">
        <v>9.4642857142857135</v>
      </c>
      <c r="H6" s="397">
        <v>9.375</v>
      </c>
      <c r="I6" s="467">
        <f t="shared" si="0"/>
        <v>2.7749999999999995</v>
      </c>
    </row>
    <row r="7" spans="2:9" ht="15.6" x14ac:dyDescent="0.3">
      <c r="B7" s="457" t="s">
        <v>326</v>
      </c>
      <c r="C7" s="462">
        <v>5.6333333333333329</v>
      </c>
      <c r="D7" s="460">
        <v>5.0333333333333323</v>
      </c>
      <c r="E7" s="459">
        <v>2.9629629629629628</v>
      </c>
      <c r="F7" s="459">
        <v>3.4782608695652173</v>
      </c>
      <c r="G7" s="397">
        <v>2.9629629629629628</v>
      </c>
      <c r="H7" s="397">
        <v>3.4782608695652173</v>
      </c>
      <c r="I7" s="467">
        <f t="shared" si="0"/>
        <v>-2.1550724637681156</v>
      </c>
    </row>
    <row r="8" spans="2:9" ht="15.6" x14ac:dyDescent="0.3">
      <c r="B8" s="457" t="s">
        <v>311</v>
      </c>
      <c r="C8" s="462">
        <v>5.8</v>
      </c>
      <c r="D8" s="460">
        <v>5.4666666666666677</v>
      </c>
      <c r="E8" s="459">
        <v>4.21875</v>
      </c>
      <c r="F8" s="459">
        <v>4.1071428571428568</v>
      </c>
      <c r="G8" s="397">
        <v>4.354838709677419</v>
      </c>
      <c r="H8" s="397">
        <v>4.2592592592592595</v>
      </c>
      <c r="I8" s="467">
        <f t="shared" si="0"/>
        <v>-1.5407407407407403</v>
      </c>
    </row>
    <row r="9" spans="2:9" ht="15.6" x14ac:dyDescent="0.3">
      <c r="B9" s="457" t="s">
        <v>316</v>
      </c>
      <c r="C9" s="458">
        <v>6</v>
      </c>
      <c r="D9" s="461">
        <v>6.2666666666666666</v>
      </c>
      <c r="E9" s="459">
        <v>4.6875</v>
      </c>
      <c r="F9" s="459">
        <v>4.6428571428571432</v>
      </c>
      <c r="G9" s="397">
        <v>4.21875</v>
      </c>
      <c r="H9" s="397">
        <v>4.1071428571428568</v>
      </c>
      <c r="I9" s="467">
        <f t="shared" si="0"/>
        <v>-1.8928571428571432</v>
      </c>
    </row>
    <row r="10" spans="2:9" ht="15.6" x14ac:dyDescent="0.3">
      <c r="B10" s="457" t="s">
        <v>327</v>
      </c>
      <c r="C10" s="458">
        <v>7.1</v>
      </c>
      <c r="D10" s="461">
        <v>6.8666666666666671</v>
      </c>
      <c r="E10" s="459">
        <v>7.6562500000000009</v>
      </c>
      <c r="F10" s="459">
        <v>7.6785714285714288</v>
      </c>
      <c r="G10" s="397">
        <v>9.6875</v>
      </c>
      <c r="H10" s="397">
        <v>9.6428571428571441</v>
      </c>
      <c r="I10" s="467">
        <f t="shared" si="0"/>
        <v>2.5428571428571445</v>
      </c>
    </row>
    <row r="11" spans="2:9" ht="15.6" x14ac:dyDescent="0.3">
      <c r="B11" s="457" t="s">
        <v>321</v>
      </c>
      <c r="C11" s="458">
        <v>6</v>
      </c>
      <c r="D11" s="461">
        <v>7.3</v>
      </c>
      <c r="E11" s="459">
        <v>4.375</v>
      </c>
      <c r="F11" s="459">
        <v>4.2857142857142856</v>
      </c>
      <c r="G11" s="397">
        <v>4.21875</v>
      </c>
      <c r="H11" s="397">
        <v>4.1071428571428568</v>
      </c>
      <c r="I11" s="467">
        <f t="shared" si="0"/>
        <v>-1.8928571428571432</v>
      </c>
    </row>
    <row r="12" spans="2:9" ht="15.6" x14ac:dyDescent="0.3">
      <c r="B12" s="457" t="s">
        <v>328</v>
      </c>
      <c r="C12" s="458">
        <v>6.6333333333333329</v>
      </c>
      <c r="D12" s="461">
        <v>7.5666666666666673</v>
      </c>
      <c r="E12" s="459">
        <v>5.78125</v>
      </c>
      <c r="F12" s="459">
        <v>5.8928571428571423</v>
      </c>
      <c r="G12" s="397">
        <v>6.4062499999999991</v>
      </c>
      <c r="H12" s="397">
        <v>6.6071428571428577</v>
      </c>
      <c r="I12" s="467">
        <f t="shared" si="0"/>
        <v>-2.6190476190475209E-2</v>
      </c>
    </row>
    <row r="13" spans="2:9" ht="15.6" x14ac:dyDescent="0.3">
      <c r="B13" s="457" t="s">
        <v>318</v>
      </c>
      <c r="C13" s="458">
        <v>6.9333333333333327</v>
      </c>
      <c r="D13" s="461">
        <v>6.9333333333333327</v>
      </c>
      <c r="E13" s="459">
        <v>4.375</v>
      </c>
      <c r="F13" s="459">
        <v>4.6428571428571432</v>
      </c>
      <c r="G13" s="397">
        <v>6.71875</v>
      </c>
      <c r="H13" s="397">
        <v>6.25</v>
      </c>
      <c r="I13" s="467">
        <f t="shared" si="0"/>
        <v>-0.68333333333333268</v>
      </c>
    </row>
    <row r="14" spans="2:9" ht="15.6" x14ac:dyDescent="0.3">
      <c r="B14" s="457" t="s">
        <v>581</v>
      </c>
      <c r="C14" s="462">
        <v>4.3333333333333339</v>
      </c>
      <c r="D14" s="460">
        <v>5</v>
      </c>
      <c r="E14" s="459">
        <v>2.2222222222222219</v>
      </c>
      <c r="F14" s="459">
        <v>2.6086956521739131</v>
      </c>
      <c r="G14" s="397">
        <v>2.7777777777777781</v>
      </c>
      <c r="H14" s="397">
        <v>3.2608695652173911</v>
      </c>
      <c r="I14" s="467">
        <f t="shared" si="0"/>
        <v>-1.0724637681159428</v>
      </c>
    </row>
    <row r="15" spans="2:9" ht="15.6" x14ac:dyDescent="0.3">
      <c r="B15" s="457" t="s">
        <v>329</v>
      </c>
      <c r="C15" s="458">
        <v>6.2666666666666666</v>
      </c>
      <c r="D15" s="459">
        <v>8.3333333333333339</v>
      </c>
      <c r="E15" s="459">
        <v>5.8928571428571423</v>
      </c>
      <c r="F15" s="459">
        <v>5.625</v>
      </c>
      <c r="G15" s="397">
        <v>9.6428571428571441</v>
      </c>
      <c r="H15" s="397">
        <v>10</v>
      </c>
      <c r="I15" s="467">
        <f t="shared" si="0"/>
        <v>3.7333333333333334</v>
      </c>
    </row>
    <row r="16" spans="2:9" ht="15.6" x14ac:dyDescent="0.3">
      <c r="B16" s="457" t="s">
        <v>571</v>
      </c>
      <c r="C16" s="458">
        <v>7.7</v>
      </c>
      <c r="D16" s="459">
        <v>9.4</v>
      </c>
      <c r="E16" s="459">
        <v>8.9583333333333339</v>
      </c>
      <c r="F16" s="459">
        <v>8.75</v>
      </c>
      <c r="G16" s="397">
        <v>10</v>
      </c>
      <c r="H16" s="397">
        <v>10</v>
      </c>
      <c r="I16" s="467">
        <f t="shared" si="0"/>
        <v>2.2999999999999998</v>
      </c>
    </row>
    <row r="17" spans="2:9" ht="15.6" x14ac:dyDescent="0.3">
      <c r="B17" s="457" t="s">
        <v>310</v>
      </c>
      <c r="C17" s="462">
        <v>5.15</v>
      </c>
      <c r="D17" s="461">
        <v>6.5500000000000007</v>
      </c>
      <c r="E17" s="459">
        <v>3.4782608695652173</v>
      </c>
      <c r="F17" s="459">
        <v>4.2105263157894735</v>
      </c>
      <c r="G17" s="397">
        <v>3.695652173913043</v>
      </c>
      <c r="H17" s="397">
        <v>4.4736842105263159</v>
      </c>
      <c r="I17" s="467">
        <f t="shared" si="0"/>
        <v>-0.67631578947368443</v>
      </c>
    </row>
    <row r="18" spans="2:9" ht="15.6" x14ac:dyDescent="0.3">
      <c r="B18" s="457" t="s">
        <v>357</v>
      </c>
      <c r="C18" s="458">
        <v>7.8333333333333339</v>
      </c>
      <c r="D18" s="459">
        <v>9.7333333333333325</v>
      </c>
      <c r="E18" s="459">
        <v>9.375</v>
      </c>
      <c r="F18" s="459">
        <v>9.6428571428571441</v>
      </c>
      <c r="G18" s="397">
        <v>9.6875</v>
      </c>
      <c r="H18" s="397">
        <v>10</v>
      </c>
      <c r="I18" s="467">
        <f t="shared" si="0"/>
        <v>2.1666666666666661</v>
      </c>
    </row>
    <row r="19" spans="2:9" ht="15.6" x14ac:dyDescent="0.3">
      <c r="B19" s="457" t="s">
        <v>578</v>
      </c>
      <c r="C19" s="462">
        <v>5.6666666666666679</v>
      </c>
      <c r="D19" s="460">
        <v>4.9666666666666668</v>
      </c>
      <c r="E19" s="466" t="s">
        <v>62</v>
      </c>
      <c r="F19" s="466" t="s">
        <v>62</v>
      </c>
      <c r="G19" s="397"/>
      <c r="H19" s="397"/>
      <c r="I19" s="467">
        <f t="shared" si="0"/>
        <v>-5.6666666666666679</v>
      </c>
    </row>
    <row r="20" spans="2:9" ht="15.6" x14ac:dyDescent="0.3">
      <c r="B20" s="457" t="s">
        <v>579</v>
      </c>
      <c r="C20" s="462">
        <v>4.7666666666666675</v>
      </c>
      <c r="D20" s="460">
        <v>5.2666666666666675</v>
      </c>
      <c r="E20" s="459">
        <v>3.5937499999999996</v>
      </c>
      <c r="F20" s="459">
        <v>3.3928571428571432</v>
      </c>
      <c r="G20" s="397">
        <v>3.75</v>
      </c>
      <c r="H20" s="397">
        <v>3.5714285714285712</v>
      </c>
      <c r="I20" s="467">
        <f t="shared" si="0"/>
        <v>-1.1952380952380963</v>
      </c>
    </row>
    <row r="21" spans="2:9" ht="15.6" x14ac:dyDescent="0.3">
      <c r="B21" s="457" t="s">
        <v>393</v>
      </c>
      <c r="C21" s="458">
        <v>6.2</v>
      </c>
      <c r="D21" s="461">
        <v>7.333333333333333</v>
      </c>
      <c r="E21" s="459">
        <v>8.4375</v>
      </c>
      <c r="F21" s="459">
        <v>8.2142857142857135</v>
      </c>
      <c r="G21" s="397">
        <v>8.59375</v>
      </c>
      <c r="H21" s="397">
        <v>8.75</v>
      </c>
      <c r="I21" s="467">
        <f t="shared" si="0"/>
        <v>2.5499999999999998</v>
      </c>
    </row>
    <row r="22" spans="2:9" ht="15.6" x14ac:dyDescent="0.3">
      <c r="B22" s="457" t="s">
        <v>57</v>
      </c>
      <c r="C22" s="458">
        <v>7.7666666666666675</v>
      </c>
      <c r="D22" s="459">
        <v>9.7333333333333325</v>
      </c>
      <c r="E22" s="459">
        <v>9.6875</v>
      </c>
      <c r="F22" s="459">
        <v>10</v>
      </c>
      <c r="G22" s="397">
        <v>10</v>
      </c>
      <c r="H22" s="397">
        <v>10</v>
      </c>
      <c r="I22" s="467">
        <f t="shared" si="0"/>
        <v>2.2333333333333325</v>
      </c>
    </row>
    <row r="23" spans="2:9" ht="15.6" x14ac:dyDescent="0.3">
      <c r="B23" s="457" t="s">
        <v>2</v>
      </c>
      <c r="C23" s="458">
        <v>7.7</v>
      </c>
      <c r="D23" s="459">
        <v>9.3666666666666654</v>
      </c>
      <c r="E23" s="459">
        <v>9.8214285714285712</v>
      </c>
      <c r="F23" s="459">
        <v>9.7916666666666661</v>
      </c>
      <c r="G23" s="397">
        <v>10</v>
      </c>
      <c r="H23" s="397">
        <v>10</v>
      </c>
      <c r="I23" s="467">
        <f t="shared" si="0"/>
        <v>2.2999999999999998</v>
      </c>
    </row>
    <row r="24" spans="2:9" ht="15.6" x14ac:dyDescent="0.3">
      <c r="B24" s="457" t="s">
        <v>331</v>
      </c>
      <c r="C24" s="462">
        <v>4.8333333333333339</v>
      </c>
      <c r="D24" s="460">
        <v>4.3999999999999995</v>
      </c>
      <c r="E24" s="459">
        <v>2.5925925925925926</v>
      </c>
      <c r="F24" s="459">
        <v>3.0434782608695654</v>
      </c>
      <c r="G24" s="397">
        <v>2.7777777777777781</v>
      </c>
      <c r="H24" s="397">
        <v>3.2608695652173911</v>
      </c>
      <c r="I24" s="467">
        <f t="shared" si="0"/>
        <v>-1.5724637681159428</v>
      </c>
    </row>
    <row r="25" spans="2:9" ht="15.6" x14ac:dyDescent="0.3">
      <c r="B25" s="457" t="s">
        <v>4</v>
      </c>
      <c r="C25" s="458">
        <v>7.4333333333333336</v>
      </c>
      <c r="D25" s="461">
        <v>6.833333333333333</v>
      </c>
      <c r="E25" s="459">
        <v>7.9687499999999991</v>
      </c>
      <c r="F25" s="459">
        <v>7.6785714285714288</v>
      </c>
      <c r="G25" s="397">
        <v>8.125</v>
      </c>
      <c r="H25" s="397">
        <v>8.2142857142857135</v>
      </c>
      <c r="I25" s="467">
        <f t="shared" si="0"/>
        <v>0.78095238095237995</v>
      </c>
    </row>
    <row r="26" spans="2:9" ht="15.6" x14ac:dyDescent="0.3">
      <c r="B26" s="457" t="s">
        <v>6</v>
      </c>
      <c r="C26" s="458">
        <v>7.5666666666666673</v>
      </c>
      <c r="D26" s="461">
        <v>6.2</v>
      </c>
      <c r="E26" s="459">
        <v>6.4062499999999991</v>
      </c>
      <c r="F26" s="459">
        <v>6.25</v>
      </c>
      <c r="G26" s="397">
        <v>8.90625</v>
      </c>
      <c r="H26" s="397">
        <v>8.75</v>
      </c>
      <c r="I26" s="467">
        <f t="shared" si="0"/>
        <v>1.1833333333333327</v>
      </c>
    </row>
    <row r="27" spans="2:9" ht="15.6" x14ac:dyDescent="0.3">
      <c r="B27" s="457" t="s">
        <v>7</v>
      </c>
      <c r="C27" s="463">
        <v>8.1999999999999993</v>
      </c>
      <c r="D27" s="459">
        <v>8.1999999999999993</v>
      </c>
      <c r="E27" s="459">
        <v>8.4375</v>
      </c>
      <c r="F27" s="459">
        <v>8.5714285714285712</v>
      </c>
      <c r="G27" s="397">
        <v>9.375</v>
      </c>
      <c r="H27" s="397">
        <v>9.6428571428571441</v>
      </c>
      <c r="I27" s="467">
        <f t="shared" si="0"/>
        <v>1.4428571428571448</v>
      </c>
    </row>
    <row r="28" spans="2:9" ht="15.6" x14ac:dyDescent="0.3">
      <c r="B28" s="457" t="s">
        <v>9</v>
      </c>
      <c r="C28" s="463">
        <v>8.8333333333333339</v>
      </c>
      <c r="D28" s="464">
        <v>10</v>
      </c>
      <c r="E28" s="459">
        <v>10</v>
      </c>
      <c r="F28" s="459">
        <v>10</v>
      </c>
      <c r="G28" s="397">
        <v>10</v>
      </c>
      <c r="H28" s="397">
        <v>10</v>
      </c>
      <c r="I28" s="467">
        <f t="shared" si="0"/>
        <v>1.1666666666666661</v>
      </c>
    </row>
    <row r="29" spans="2:9" ht="15.6" x14ac:dyDescent="0.3">
      <c r="B29" s="457" t="s">
        <v>59</v>
      </c>
      <c r="C29" s="458">
        <v>7.4333333333333336</v>
      </c>
      <c r="D29" s="461">
        <v>7.5666666666666673</v>
      </c>
      <c r="E29" s="459">
        <v>8.59375</v>
      </c>
      <c r="F29" s="459">
        <v>8.3928571428571441</v>
      </c>
      <c r="G29" s="397">
        <v>9.6875</v>
      </c>
      <c r="H29" s="397">
        <v>9.6428571428571441</v>
      </c>
      <c r="I29" s="467">
        <f t="shared" si="0"/>
        <v>2.2095238095238106</v>
      </c>
    </row>
    <row r="30" spans="2:9" ht="15.6" x14ac:dyDescent="0.3">
      <c r="B30" s="457" t="s">
        <v>10</v>
      </c>
      <c r="C30" s="458">
        <v>7.7</v>
      </c>
      <c r="D30" s="459">
        <v>8.6</v>
      </c>
      <c r="E30" s="459">
        <v>9.1071428571428559</v>
      </c>
      <c r="F30" s="459">
        <v>8.9583333333333339</v>
      </c>
      <c r="G30" s="397">
        <v>9.2857142857142865</v>
      </c>
      <c r="H30" s="397">
        <v>9.1666666666666661</v>
      </c>
      <c r="I30" s="467">
        <f t="shared" si="0"/>
        <v>1.4666666666666659</v>
      </c>
    </row>
    <row r="31" spans="2:9" ht="15.6" x14ac:dyDescent="0.3">
      <c r="B31" s="457" t="s">
        <v>11</v>
      </c>
      <c r="C31" s="458">
        <v>6.3333333333333321</v>
      </c>
      <c r="D31" s="461">
        <v>7.3</v>
      </c>
      <c r="E31" s="459">
        <v>6.0714285714285703</v>
      </c>
      <c r="F31" s="459">
        <v>5.4166666666666661</v>
      </c>
      <c r="G31" s="397">
        <v>5.8928571428571423</v>
      </c>
      <c r="H31" s="397">
        <v>5.2083333333333339</v>
      </c>
      <c r="I31" s="467">
        <f t="shared" si="0"/>
        <v>-1.1249999999999982</v>
      </c>
    </row>
    <row r="32" spans="2:9" ht="15.6" x14ac:dyDescent="0.3">
      <c r="B32" s="457" t="s">
        <v>14</v>
      </c>
      <c r="C32" s="462">
        <v>4.3333333333333339</v>
      </c>
      <c r="D32" s="460">
        <v>5</v>
      </c>
      <c r="E32" s="459">
        <v>2.2222222222222219</v>
      </c>
      <c r="F32" s="459">
        <v>2.6086956521739131</v>
      </c>
      <c r="G32" s="397">
        <v>3.2142857142857149</v>
      </c>
      <c r="H32" s="397">
        <v>3.75</v>
      </c>
      <c r="I32" s="467">
        <f t="shared" si="0"/>
        <v>-0.58333333333333393</v>
      </c>
    </row>
    <row r="33" spans="2:9" ht="15.6" x14ac:dyDescent="0.3">
      <c r="B33" s="457" t="s">
        <v>15</v>
      </c>
      <c r="C33" s="462">
        <v>5.3500000000000005</v>
      </c>
      <c r="D33" s="461">
        <v>6.5500000000000007</v>
      </c>
      <c r="E33" s="459">
        <v>2.9166666666666665</v>
      </c>
      <c r="F33" s="459">
        <v>3.4999999999999996</v>
      </c>
      <c r="G33" s="397">
        <v>4.2857142857142856</v>
      </c>
      <c r="H33" s="397">
        <v>5</v>
      </c>
      <c r="I33" s="467">
        <f t="shared" si="0"/>
        <v>-0.35000000000000053</v>
      </c>
    </row>
    <row r="34" spans="2:9" ht="15.6" x14ac:dyDescent="0.3">
      <c r="B34" s="457" t="s">
        <v>572</v>
      </c>
      <c r="C34" s="458">
        <v>7.166666666666667</v>
      </c>
      <c r="D34" s="460">
        <v>5.0333333333333341</v>
      </c>
      <c r="E34" s="459">
        <v>4.032258064516129</v>
      </c>
      <c r="F34" s="459">
        <v>4.6296296296296298</v>
      </c>
      <c r="G34" s="397">
        <v>4.375</v>
      </c>
      <c r="H34" s="397">
        <v>5</v>
      </c>
      <c r="I34" s="467">
        <f t="shared" si="0"/>
        <v>-2.166666666666667</v>
      </c>
    </row>
    <row r="35" spans="2:9" ht="15.6" x14ac:dyDescent="0.3">
      <c r="B35" s="457" t="s">
        <v>17</v>
      </c>
      <c r="C35" s="458">
        <v>7.2666666666666657</v>
      </c>
      <c r="D35" s="461">
        <v>6.8666666666666671</v>
      </c>
      <c r="E35" s="459">
        <v>5.4838709677419351</v>
      </c>
      <c r="F35" s="459">
        <v>5.5555555555555562</v>
      </c>
      <c r="G35" s="397">
        <v>5.15625</v>
      </c>
      <c r="H35" s="397">
        <v>5.1785714285714288</v>
      </c>
      <c r="I35" s="467">
        <f t="shared" ref="I35:I53" si="1">IF(ISERROR(H35-C35),0,(H35-C35))</f>
        <v>-2.0880952380952369</v>
      </c>
    </row>
    <row r="36" spans="2:9" ht="15.6" x14ac:dyDescent="0.3">
      <c r="B36" s="457" t="s">
        <v>18</v>
      </c>
      <c r="C36" s="463">
        <v>8.1999999999999993</v>
      </c>
      <c r="D36" s="459">
        <v>9.3666666666666654</v>
      </c>
      <c r="E36" s="459">
        <v>9.53125</v>
      </c>
      <c r="F36" s="459">
        <v>9.4642857142857135</v>
      </c>
      <c r="G36" s="397">
        <v>8.90625</v>
      </c>
      <c r="H36" s="397">
        <v>8.75</v>
      </c>
      <c r="I36" s="467">
        <f t="shared" si="1"/>
        <v>0.55000000000000071</v>
      </c>
    </row>
    <row r="37" spans="2:9" ht="15.6" x14ac:dyDescent="0.3">
      <c r="B37" s="457" t="s">
        <v>19</v>
      </c>
      <c r="C37" s="458">
        <v>7.3</v>
      </c>
      <c r="D37" s="461">
        <v>7.166666666666667</v>
      </c>
      <c r="E37" s="459">
        <v>4.2857142857142856</v>
      </c>
      <c r="F37" s="459">
        <v>4.166666666666667</v>
      </c>
      <c r="G37" s="397">
        <v>5.3571428571428568</v>
      </c>
      <c r="H37" s="397">
        <v>5</v>
      </c>
      <c r="I37" s="467">
        <f t="shared" si="1"/>
        <v>-2.2999999999999998</v>
      </c>
    </row>
    <row r="38" spans="2:9" ht="15.6" x14ac:dyDescent="0.3">
      <c r="B38" s="457" t="s">
        <v>336</v>
      </c>
      <c r="C38" s="462">
        <v>5.4</v>
      </c>
      <c r="D38" s="459">
        <v>8.85</v>
      </c>
      <c r="E38" s="459">
        <v>8.125</v>
      </c>
      <c r="F38" s="459">
        <v>8.75</v>
      </c>
      <c r="G38" s="397">
        <v>8.9583333333333339</v>
      </c>
      <c r="H38" s="397">
        <v>9.25</v>
      </c>
      <c r="I38" s="467">
        <f t="shared" si="1"/>
        <v>3.8499999999999996</v>
      </c>
    </row>
    <row r="39" spans="2:9" ht="15.6" x14ac:dyDescent="0.3">
      <c r="B39" s="457" t="s">
        <v>21</v>
      </c>
      <c r="C39" s="462">
        <v>5.9333333333333336</v>
      </c>
      <c r="D39" s="460">
        <v>5.5333333333333332</v>
      </c>
      <c r="E39" s="459">
        <v>4.4642857142857144</v>
      </c>
      <c r="F39" s="459">
        <v>4.375</v>
      </c>
      <c r="G39" s="397">
        <v>4.6428571428571432</v>
      </c>
      <c r="H39" s="397">
        <v>4.166666666666667</v>
      </c>
      <c r="I39" s="467">
        <f t="shared" si="1"/>
        <v>-1.7666666666666666</v>
      </c>
    </row>
    <row r="40" spans="2:9" ht="15.6" x14ac:dyDescent="0.3">
      <c r="B40" s="457" t="s">
        <v>22</v>
      </c>
      <c r="C40" s="463">
        <v>8.1999999999999993</v>
      </c>
      <c r="D40" s="461">
        <v>7.7666666666666675</v>
      </c>
      <c r="E40" s="459">
        <v>6.0714285714285703</v>
      </c>
      <c r="F40" s="459">
        <v>5.833333333333333</v>
      </c>
      <c r="G40" s="397">
        <v>8.75</v>
      </c>
      <c r="H40" s="397">
        <v>8.9583333333333339</v>
      </c>
      <c r="I40" s="467">
        <f t="shared" si="1"/>
        <v>0.75833333333333464</v>
      </c>
    </row>
    <row r="41" spans="2:9" ht="15.6" x14ac:dyDescent="0.3">
      <c r="B41" s="457" t="s">
        <v>580</v>
      </c>
      <c r="C41" s="462">
        <v>4.7333333333333334</v>
      </c>
      <c r="D41" s="460">
        <v>4.5999999999999996</v>
      </c>
      <c r="E41" s="459">
        <v>3.90625</v>
      </c>
      <c r="F41" s="459">
        <v>3.75</v>
      </c>
      <c r="G41" s="397">
        <v>3.3928571428571432</v>
      </c>
      <c r="H41" s="397">
        <v>3.5416666666666665</v>
      </c>
      <c r="I41" s="467">
        <f t="shared" si="1"/>
        <v>-1.1916666666666669</v>
      </c>
    </row>
    <row r="42" spans="2:9" ht="15.6" x14ac:dyDescent="0.3">
      <c r="B42" s="457" t="s">
        <v>23</v>
      </c>
      <c r="C42" s="458">
        <v>7.5333333333333332</v>
      </c>
      <c r="D42" s="459">
        <v>8.4666666666666668</v>
      </c>
      <c r="E42" s="459">
        <v>8.0357142857142865</v>
      </c>
      <c r="F42" s="459">
        <v>8.5416666666666661</v>
      </c>
      <c r="G42" s="397">
        <v>9.4642857142857135</v>
      </c>
      <c r="H42" s="397">
        <v>9.375</v>
      </c>
      <c r="I42" s="467">
        <f t="shared" si="1"/>
        <v>1.8416666666666668</v>
      </c>
    </row>
    <row r="43" spans="2:9" ht="15.6" x14ac:dyDescent="0.3">
      <c r="B43" s="457" t="s">
        <v>416</v>
      </c>
      <c r="C43" s="463">
        <v>8.7333333333333343</v>
      </c>
      <c r="D43" s="461">
        <v>7.3666666666666671</v>
      </c>
      <c r="E43" s="459">
        <v>7.5</v>
      </c>
      <c r="F43" s="459">
        <v>7.5</v>
      </c>
      <c r="G43" s="397">
        <v>8.75</v>
      </c>
      <c r="H43" s="397">
        <v>8.5416666666666661</v>
      </c>
      <c r="I43" s="467">
        <f t="shared" si="1"/>
        <v>-0.19166666666666821</v>
      </c>
    </row>
    <row r="44" spans="2:9" ht="15.6" x14ac:dyDescent="0.3">
      <c r="B44" s="457" t="s">
        <v>386</v>
      </c>
      <c r="C44" s="458">
        <v>6.3</v>
      </c>
      <c r="D44" s="461">
        <v>6.3333333333333339</v>
      </c>
      <c r="E44" s="459">
        <v>0.7407407407407407</v>
      </c>
      <c r="F44" s="459">
        <v>0.86956521739130432</v>
      </c>
      <c r="G44" s="397">
        <v>0.7407407407407407</v>
      </c>
      <c r="H44" s="397">
        <v>0.86956521739130432</v>
      </c>
      <c r="I44" s="467">
        <f t="shared" si="1"/>
        <v>-5.4304347826086952</v>
      </c>
    </row>
    <row r="45" spans="2:9" ht="15.6" x14ac:dyDescent="0.3">
      <c r="B45" s="457" t="s">
        <v>25</v>
      </c>
      <c r="C45" s="458">
        <v>7.9</v>
      </c>
      <c r="D45" s="459">
        <v>8.85</v>
      </c>
      <c r="E45" s="459">
        <v>7.9166666666666661</v>
      </c>
      <c r="F45" s="459">
        <v>8</v>
      </c>
      <c r="G45" s="397">
        <v>7.083333333333333</v>
      </c>
      <c r="H45" s="397">
        <v>6.9999999999999991</v>
      </c>
      <c r="I45" s="467">
        <f t="shared" si="1"/>
        <v>-0.90000000000000124</v>
      </c>
    </row>
    <row r="46" spans="2:9" ht="15.6" x14ac:dyDescent="0.3">
      <c r="B46" s="457" t="s">
        <v>26</v>
      </c>
      <c r="C46" s="458">
        <v>7.166666666666667</v>
      </c>
      <c r="D46" s="461">
        <v>7.6333333333333337</v>
      </c>
      <c r="E46" s="459">
        <v>6.09375</v>
      </c>
      <c r="F46" s="459">
        <v>6.25</v>
      </c>
      <c r="G46" s="397">
        <v>7.6562500000000009</v>
      </c>
      <c r="H46" s="397">
        <v>7.3214285714285703</v>
      </c>
      <c r="I46" s="467">
        <f t="shared" si="1"/>
        <v>0.15476190476190332</v>
      </c>
    </row>
    <row r="47" spans="2:9" ht="15.6" x14ac:dyDescent="0.3">
      <c r="B47" s="457" t="s">
        <v>28</v>
      </c>
      <c r="C47" s="458">
        <v>7.4666666666666677</v>
      </c>
      <c r="D47" s="459">
        <v>7.9999999999999991</v>
      </c>
      <c r="E47" s="459">
        <v>10</v>
      </c>
      <c r="F47" s="459">
        <v>10</v>
      </c>
      <c r="G47" s="397">
        <v>10</v>
      </c>
      <c r="H47" s="397">
        <v>10</v>
      </c>
      <c r="I47" s="467">
        <f t="shared" si="1"/>
        <v>2.5333333333333323</v>
      </c>
    </row>
    <row r="48" spans="2:9" ht="15.6" x14ac:dyDescent="0.3">
      <c r="B48" s="457" t="s">
        <v>573</v>
      </c>
      <c r="C48" s="458">
        <v>7.0666666666666673</v>
      </c>
      <c r="D48" s="461">
        <v>6.4</v>
      </c>
      <c r="E48" s="459">
        <v>3.3333333333333335</v>
      </c>
      <c r="F48" s="459">
        <v>3.9130434782608701</v>
      </c>
      <c r="G48" s="397">
        <v>7.5</v>
      </c>
      <c r="H48" s="397">
        <v>7.083333333333333</v>
      </c>
      <c r="I48" s="467">
        <f t="shared" si="1"/>
        <v>1.6666666666665719E-2</v>
      </c>
    </row>
    <row r="49" spans="2:9" ht="15.6" x14ac:dyDescent="0.3">
      <c r="B49" s="457" t="s">
        <v>31</v>
      </c>
      <c r="C49" s="458">
        <v>6.15</v>
      </c>
      <c r="D49" s="461">
        <v>6.8999999999999995</v>
      </c>
      <c r="E49" s="459">
        <v>7.7083333333333339</v>
      </c>
      <c r="F49" s="459">
        <v>7.2499999999999991</v>
      </c>
      <c r="G49" s="397">
        <v>9.5833333333333339</v>
      </c>
      <c r="H49" s="397">
        <v>9.5</v>
      </c>
      <c r="I49" s="467">
        <f t="shared" si="1"/>
        <v>3.3499999999999996</v>
      </c>
    </row>
    <row r="50" spans="2:9" ht="15.6" x14ac:dyDescent="0.3">
      <c r="B50" s="457" t="s">
        <v>32</v>
      </c>
      <c r="C50" s="458">
        <v>7.4333333333333336</v>
      </c>
      <c r="D50" s="459">
        <v>8.966666666666665</v>
      </c>
      <c r="E50" s="459">
        <v>7.9166666666666661</v>
      </c>
      <c r="F50" s="459">
        <v>8</v>
      </c>
      <c r="G50" s="397">
        <v>8.75</v>
      </c>
      <c r="H50" s="397">
        <v>9</v>
      </c>
      <c r="I50" s="467">
        <f t="shared" si="1"/>
        <v>1.5666666666666664</v>
      </c>
    </row>
    <row r="51" spans="2:9" ht="15.6" x14ac:dyDescent="0.3">
      <c r="B51" s="457" t="s">
        <v>574</v>
      </c>
      <c r="C51" s="458">
        <v>6.6333333333333329</v>
      </c>
      <c r="D51" s="459">
        <v>9.1999999999999993</v>
      </c>
      <c r="E51" s="459">
        <v>8.3928571428571441</v>
      </c>
      <c r="F51" s="459">
        <v>8.9583333333333339</v>
      </c>
      <c r="G51" s="397">
        <v>8.9285714285714288</v>
      </c>
      <c r="H51" s="397">
        <v>9.1666666666666661</v>
      </c>
      <c r="I51" s="467">
        <f t="shared" si="1"/>
        <v>2.5333333333333332</v>
      </c>
    </row>
    <row r="52" spans="2:9" ht="15.6" x14ac:dyDescent="0.3">
      <c r="B52" s="457" t="s">
        <v>577</v>
      </c>
      <c r="C52" s="458">
        <v>6.0333333333333332</v>
      </c>
      <c r="D52" s="461">
        <v>6.0333333333333332</v>
      </c>
      <c r="E52" s="459">
        <v>5.3125</v>
      </c>
      <c r="F52" s="459">
        <v>5</v>
      </c>
      <c r="G52" s="397">
        <v>4.6875</v>
      </c>
      <c r="H52" s="397">
        <v>4.6428571428571432</v>
      </c>
      <c r="I52" s="467">
        <f t="shared" si="1"/>
        <v>-1.39047619047619</v>
      </c>
    </row>
    <row r="53" spans="2:9" ht="18" x14ac:dyDescent="0.3">
      <c r="B53" s="468" t="s">
        <v>392</v>
      </c>
      <c r="C53" s="465">
        <f t="shared" ref="C53:H53" si="2">AVERAGE(C3:C52)</f>
        <v>6.7290000000000001</v>
      </c>
      <c r="D53" s="465">
        <f t="shared" si="2"/>
        <v>7.2544217687074815</v>
      </c>
      <c r="E53" s="465">
        <f t="shared" si="2"/>
        <v>6.3380458764819876</v>
      </c>
      <c r="F53" s="465">
        <f t="shared" si="2"/>
        <v>6.396717721487696</v>
      </c>
      <c r="G53" s="470">
        <f t="shared" si="2"/>
        <v>7.0398422648807966</v>
      </c>
      <c r="H53" s="470">
        <f t="shared" si="2"/>
        <v>7.0834848039987257</v>
      </c>
      <c r="I53" s="469">
        <f t="shared" si="1"/>
        <v>0.35448480399872562</v>
      </c>
    </row>
  </sheetData>
  <autoFilter ref="B2:I53" xr:uid="{5A7AB903-4C45-40A2-B6BD-A8C461EAAE82}"/>
  <conditionalFormatting sqref="E3:H52">
    <cfRule type="cellIs" dxfId="5" priority="1" operator="between">
      <formula>0</formula>
      <formula>1.99</formula>
    </cfRule>
    <cfRule type="cellIs" dxfId="4" priority="2" operator="between">
      <formula>2</formula>
      <formula>3.99</formula>
    </cfRule>
    <cfRule type="cellIs" dxfId="3" priority="3" operator="between">
      <formula>4</formula>
      <formula>5.99</formula>
    </cfRule>
    <cfRule type="cellIs" dxfId="2" priority="4" operator="between">
      <formula>6</formula>
      <formula>7.99</formula>
    </cfRule>
    <cfRule type="cellIs" dxfId="1" priority="5" operator="between">
      <formula>8</formula>
      <formula>9.99</formula>
    </cfRule>
    <cfRule type="cellIs" dxfId="0" priority="6" operator="equal">
      <formula>10</formula>
    </cfRule>
  </conditionalFormatting>
  <conditionalFormatting sqref="I3:I53">
    <cfRule type="iconSet" priority="7">
      <iconSet iconSet="3Arrows">
        <cfvo type="percent" val="0"/>
        <cfvo type="num" val="0"/>
        <cfvo type="num" val="0" gte="0"/>
      </iconSet>
    </cfRule>
    <cfRule type="expression" priority="8">
      <formula>IF(ISERROR($E$5-#REF!),0,($E$5-#REF!))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53D1D-C778-4302-8E42-8D16A82A5770}">
  <dimension ref="A1:DV20"/>
  <sheetViews>
    <sheetView zoomScale="80" zoomScaleNormal="80" workbookViewId="0">
      <pane xSplit="2" ySplit="3" topLeftCell="C4" activePane="bottomRight" state="frozen"/>
      <selection activeCell="CY4" sqref="CY4:CY18"/>
      <selection pane="topRight" activeCell="CY4" sqref="CY4:CY18"/>
      <selection pane="bottomLeft" activeCell="CY4" sqref="CY4:CY18"/>
      <selection pane="bottomRight" activeCell="DN16" sqref="DN16"/>
    </sheetView>
  </sheetViews>
  <sheetFormatPr defaultRowHeight="14.4" x14ac:dyDescent="0.3"/>
  <cols>
    <col min="1" max="1" width="6.109375" customWidth="1"/>
    <col min="2" max="2" width="56.44140625" customWidth="1"/>
    <col min="3" max="15" width="15.6640625" customWidth="1"/>
    <col min="16" max="16" width="15.6640625" style="72" customWidth="1"/>
    <col min="17" max="60" width="15.6640625" customWidth="1"/>
    <col min="61" max="61" width="15.6640625" style="72" customWidth="1"/>
    <col min="62" max="91" width="15.6640625" customWidth="1"/>
    <col min="92" max="95" width="15.6640625" style="72" customWidth="1"/>
    <col min="96" max="112" width="15.6640625" customWidth="1"/>
    <col min="113" max="113" width="15.6640625" style="72" customWidth="1"/>
    <col min="114" max="126" width="15.6640625" customWidth="1"/>
  </cols>
  <sheetData>
    <row r="1" spans="1:126" ht="15" thickBot="1" x14ac:dyDescent="0.35"/>
    <row r="2" spans="1:126" ht="63" thickBot="1" x14ac:dyDescent="0.35">
      <c r="A2" s="1" t="s">
        <v>0</v>
      </c>
      <c r="B2" s="16" t="s">
        <v>1</v>
      </c>
      <c r="C2" s="88" t="s">
        <v>324</v>
      </c>
      <c r="D2" s="10" t="s">
        <v>299</v>
      </c>
      <c r="E2" s="10" t="s">
        <v>515</v>
      </c>
      <c r="F2" s="10" t="s">
        <v>516</v>
      </c>
      <c r="G2" s="89" t="s">
        <v>337</v>
      </c>
      <c r="H2" s="10" t="s">
        <v>340</v>
      </c>
      <c r="I2" s="10" t="s">
        <v>343</v>
      </c>
      <c r="J2" s="10" t="s">
        <v>344</v>
      </c>
      <c r="K2" s="10" t="s">
        <v>46</v>
      </c>
      <c r="L2" s="10" t="s">
        <v>265</v>
      </c>
      <c r="M2" s="10" t="s">
        <v>325</v>
      </c>
      <c r="N2" s="10" t="s">
        <v>326</v>
      </c>
      <c r="O2" s="10" t="s">
        <v>297</v>
      </c>
      <c r="P2" s="10" t="s">
        <v>266</v>
      </c>
      <c r="Q2" s="10" t="s">
        <v>517</v>
      </c>
      <c r="R2" s="10" t="s">
        <v>311</v>
      </c>
      <c r="S2" s="10" t="s">
        <v>322</v>
      </c>
      <c r="T2" s="10" t="s">
        <v>316</v>
      </c>
      <c r="U2" s="10" t="s">
        <v>315</v>
      </c>
      <c r="V2" s="10" t="s">
        <v>518</v>
      </c>
      <c r="W2" s="10" t="s">
        <v>327</v>
      </c>
      <c r="X2" s="10" t="s">
        <v>321</v>
      </c>
      <c r="Y2" s="10" t="s">
        <v>328</v>
      </c>
      <c r="Z2" s="10" t="s">
        <v>318</v>
      </c>
      <c r="AA2" s="10" t="s">
        <v>302</v>
      </c>
      <c r="AB2" s="10" t="s">
        <v>329</v>
      </c>
      <c r="AC2" s="10" t="s">
        <v>519</v>
      </c>
      <c r="AD2" s="10" t="s">
        <v>298</v>
      </c>
      <c r="AE2" s="10" t="s">
        <v>330</v>
      </c>
      <c r="AF2" s="10" t="s">
        <v>310</v>
      </c>
      <c r="AG2" s="10" t="s">
        <v>389</v>
      </c>
      <c r="AH2" s="2" t="s">
        <v>268</v>
      </c>
      <c r="AI2" s="2" t="s">
        <v>520</v>
      </c>
      <c r="AJ2" s="2" t="s">
        <v>521</v>
      </c>
      <c r="AK2" s="2" t="s">
        <v>357</v>
      </c>
      <c r="AL2" s="2" t="s">
        <v>269</v>
      </c>
      <c r="AM2" s="2" t="s">
        <v>393</v>
      </c>
      <c r="AN2" s="2" t="s">
        <v>57</v>
      </c>
      <c r="AO2" s="2" t="s">
        <v>271</v>
      </c>
      <c r="AP2" s="2" t="s">
        <v>2</v>
      </c>
      <c r="AQ2" s="2" t="s">
        <v>303</v>
      </c>
      <c r="AR2" s="2" t="s">
        <v>331</v>
      </c>
      <c r="AS2" s="2" t="s">
        <v>522</v>
      </c>
      <c r="AT2" s="2" t="s">
        <v>272</v>
      </c>
      <c r="AU2" s="2" t="s">
        <v>523</v>
      </c>
      <c r="AV2" s="2" t="s">
        <v>524</v>
      </c>
      <c r="AW2" s="2" t="s">
        <v>3</v>
      </c>
      <c r="AX2" s="2" t="s">
        <v>525</v>
      </c>
      <c r="AY2" s="2" t="s">
        <v>273</v>
      </c>
      <c r="AZ2" s="2" t="s">
        <v>526</v>
      </c>
      <c r="BA2" s="2" t="s">
        <v>274</v>
      </c>
      <c r="BB2" s="2" t="s">
        <v>275</v>
      </c>
      <c r="BC2" s="2" t="s">
        <v>4</v>
      </c>
      <c r="BD2" s="2" t="s">
        <v>527</v>
      </c>
      <c r="BE2" s="2" t="s">
        <v>5</v>
      </c>
      <c r="BF2" s="2" t="s">
        <v>276</v>
      </c>
      <c r="BG2" s="2" t="s">
        <v>6</v>
      </c>
      <c r="BH2" s="2" t="s">
        <v>277</v>
      </c>
      <c r="BI2" s="2" t="s">
        <v>7</v>
      </c>
      <c r="BJ2" s="2" t="s">
        <v>528</v>
      </c>
      <c r="BK2" s="2" t="s">
        <v>8</v>
      </c>
      <c r="BL2" s="2" t="s">
        <v>278</v>
      </c>
      <c r="BM2" s="2" t="s">
        <v>541</v>
      </c>
      <c r="BN2" s="2" t="s">
        <v>282</v>
      </c>
      <c r="BO2" s="2" t="s">
        <v>530</v>
      </c>
      <c r="BP2" s="2" t="s">
        <v>283</v>
      </c>
      <c r="BQ2" s="2" t="s">
        <v>9</v>
      </c>
      <c r="BR2" s="2" t="s">
        <v>59</v>
      </c>
      <c r="BS2" s="2" t="s">
        <v>531</v>
      </c>
      <c r="BT2" s="2" t="s">
        <v>532</v>
      </c>
      <c r="BU2" s="2" t="s">
        <v>533</v>
      </c>
      <c r="BV2" s="2" t="s">
        <v>284</v>
      </c>
      <c r="BW2" s="2" t="s">
        <v>10</v>
      </c>
      <c r="BX2" s="2" t="s">
        <v>11</v>
      </c>
      <c r="BY2" s="2" t="s">
        <v>534</v>
      </c>
      <c r="BZ2" s="2" t="s">
        <v>334</v>
      </c>
      <c r="CA2" s="2" t="s">
        <v>12</v>
      </c>
      <c r="CB2" s="2" t="s">
        <v>13</v>
      </c>
      <c r="CC2" s="2" t="s">
        <v>335</v>
      </c>
      <c r="CD2" s="2" t="s">
        <v>15</v>
      </c>
      <c r="CE2" s="2" t="s">
        <v>285</v>
      </c>
      <c r="CF2" s="2" t="s">
        <v>16</v>
      </c>
      <c r="CG2" s="2" t="s">
        <v>286</v>
      </c>
      <c r="CH2" s="2" t="s">
        <v>17</v>
      </c>
      <c r="CI2" s="2" t="s">
        <v>287</v>
      </c>
      <c r="CJ2" s="2" t="s">
        <v>288</v>
      </c>
      <c r="CK2" s="2" t="s">
        <v>18</v>
      </c>
      <c r="CL2" s="2" t="s">
        <v>19</v>
      </c>
      <c r="CM2" s="2" t="s">
        <v>20</v>
      </c>
      <c r="CN2" s="2" t="s">
        <v>336</v>
      </c>
      <c r="CO2" s="2" t="s">
        <v>21</v>
      </c>
      <c r="CP2" s="2" t="s">
        <v>535</v>
      </c>
      <c r="CQ2" s="2" t="s">
        <v>22</v>
      </c>
      <c r="CR2" s="2" t="s">
        <v>300</v>
      </c>
      <c r="CS2" s="2" t="s">
        <v>536</v>
      </c>
      <c r="CT2" s="2" t="s">
        <v>537</v>
      </c>
      <c r="CU2" s="2" t="s">
        <v>314</v>
      </c>
      <c r="CV2" s="2" t="s">
        <v>289</v>
      </c>
      <c r="CW2" s="2" t="s">
        <v>415</v>
      </c>
      <c r="CX2" s="2" t="s">
        <v>23</v>
      </c>
      <c r="CY2" s="2" t="s">
        <v>538</v>
      </c>
      <c r="CZ2" s="2" t="s">
        <v>290</v>
      </c>
      <c r="DA2" s="2" t="s">
        <v>416</v>
      </c>
      <c r="DB2" s="2" t="s">
        <v>291</v>
      </c>
      <c r="DC2" s="2" t="s">
        <v>24</v>
      </c>
      <c r="DD2" s="2" t="s">
        <v>539</v>
      </c>
      <c r="DE2" s="2" t="s">
        <v>386</v>
      </c>
      <c r="DF2" s="2" t="s">
        <v>25</v>
      </c>
      <c r="DG2" s="2" t="s">
        <v>26</v>
      </c>
      <c r="DH2" s="2" t="s">
        <v>27</v>
      </c>
      <c r="DI2" s="2" t="s">
        <v>540</v>
      </c>
      <c r="DJ2" s="2" t="s">
        <v>28</v>
      </c>
      <c r="DK2" s="2" t="s">
        <v>29</v>
      </c>
      <c r="DL2" s="2" t="s">
        <v>30</v>
      </c>
      <c r="DM2" s="2" t="s">
        <v>31</v>
      </c>
      <c r="DN2" s="2" t="s">
        <v>32</v>
      </c>
      <c r="DO2" s="2" t="s">
        <v>33</v>
      </c>
      <c r="DP2" s="2" t="s">
        <v>292</v>
      </c>
      <c r="DQ2" s="2" t="s">
        <v>34</v>
      </c>
      <c r="DR2" s="2" t="s">
        <v>35</v>
      </c>
      <c r="DS2" s="2" t="s">
        <v>293</v>
      </c>
      <c r="DT2" s="2" t="s">
        <v>294</v>
      </c>
      <c r="DU2" s="2" t="s">
        <v>36</v>
      </c>
      <c r="DV2" s="2" t="s">
        <v>37</v>
      </c>
    </row>
    <row r="3" spans="1:126" ht="24" thickBot="1" x14ac:dyDescent="0.35">
      <c r="A3" s="535" t="s">
        <v>38</v>
      </c>
      <c r="B3" s="536"/>
      <c r="C3" s="91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255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255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255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3"/>
    </row>
    <row r="4" spans="1:126" ht="15.75" customHeight="1" x14ac:dyDescent="0.3">
      <c r="A4" s="3">
        <v>1</v>
      </c>
      <c r="B4" s="56" t="s">
        <v>47</v>
      </c>
      <c r="C4" s="213">
        <v>1</v>
      </c>
      <c r="D4" s="77">
        <v>0</v>
      </c>
      <c r="E4" s="77">
        <v>0</v>
      </c>
      <c r="F4" s="84">
        <v>0</v>
      </c>
      <c r="G4" s="271">
        <v>0</v>
      </c>
      <c r="H4" s="213">
        <v>1</v>
      </c>
      <c r="I4" s="213">
        <v>1</v>
      </c>
      <c r="J4" s="213">
        <v>1</v>
      </c>
      <c r="K4" s="77">
        <v>0</v>
      </c>
      <c r="L4" s="84">
        <v>0</v>
      </c>
      <c r="M4" s="213">
        <v>1</v>
      </c>
      <c r="N4" s="213">
        <v>0</v>
      </c>
      <c r="O4" s="213">
        <v>0</v>
      </c>
      <c r="P4" s="213">
        <v>1</v>
      </c>
      <c r="Q4" s="77">
        <v>0</v>
      </c>
      <c r="R4" s="213">
        <v>0</v>
      </c>
      <c r="S4" s="213">
        <v>0</v>
      </c>
      <c r="T4" s="213">
        <v>0</v>
      </c>
      <c r="U4" s="77">
        <v>1</v>
      </c>
      <c r="V4" s="84">
        <v>0</v>
      </c>
      <c r="W4" s="213">
        <v>1</v>
      </c>
      <c r="X4" s="213">
        <v>0</v>
      </c>
      <c r="Y4" s="216">
        <v>0</v>
      </c>
      <c r="Z4" s="213">
        <v>1</v>
      </c>
      <c r="AA4" s="213">
        <v>0</v>
      </c>
      <c r="AB4" s="213">
        <v>1</v>
      </c>
      <c r="AC4" s="77">
        <v>0</v>
      </c>
      <c r="AD4" s="213">
        <v>0</v>
      </c>
      <c r="AE4" s="293">
        <v>1</v>
      </c>
      <c r="AF4" s="213">
        <v>0</v>
      </c>
      <c r="AG4" s="216">
        <v>0</v>
      </c>
      <c r="AH4" s="213">
        <v>1</v>
      </c>
      <c r="AI4" s="204">
        <v>1</v>
      </c>
      <c r="AJ4" s="204">
        <v>0</v>
      </c>
      <c r="AK4" s="213">
        <v>1</v>
      </c>
      <c r="AL4" s="77">
        <v>0</v>
      </c>
      <c r="AM4" s="77">
        <v>1</v>
      </c>
      <c r="AN4" s="77">
        <v>1</v>
      </c>
      <c r="AO4" s="213">
        <v>1</v>
      </c>
      <c r="AP4" s="77">
        <v>1</v>
      </c>
      <c r="AQ4" s="213">
        <v>1</v>
      </c>
      <c r="AR4" s="77">
        <v>0</v>
      </c>
      <c r="AS4" s="84">
        <v>0</v>
      </c>
      <c r="AT4" s="213">
        <v>0</v>
      </c>
      <c r="AU4" s="204">
        <v>0</v>
      </c>
      <c r="AV4" s="77">
        <v>1</v>
      </c>
      <c r="AW4" s="216">
        <v>0</v>
      </c>
      <c r="AX4" s="223">
        <v>0</v>
      </c>
      <c r="AY4" s="213">
        <v>0</v>
      </c>
      <c r="AZ4" s="78">
        <v>0</v>
      </c>
      <c r="BA4" s="213">
        <v>0</v>
      </c>
      <c r="BB4" s="77">
        <v>0</v>
      </c>
      <c r="BC4" s="77">
        <v>1</v>
      </c>
      <c r="BD4" s="204">
        <v>1</v>
      </c>
      <c r="BE4" s="213">
        <v>1</v>
      </c>
      <c r="BF4" s="213">
        <v>1</v>
      </c>
      <c r="BG4" s="78">
        <v>1</v>
      </c>
      <c r="BH4" s="77">
        <v>1</v>
      </c>
      <c r="BI4" s="300">
        <v>1</v>
      </c>
      <c r="BJ4" s="77">
        <v>0</v>
      </c>
      <c r="BK4" s="216">
        <v>0</v>
      </c>
      <c r="BL4" s="77">
        <v>0</v>
      </c>
      <c r="BM4" s="77">
        <v>0</v>
      </c>
      <c r="BN4" s="216">
        <v>0</v>
      </c>
      <c r="BO4" s="77">
        <v>0</v>
      </c>
      <c r="BP4" s="213">
        <v>1</v>
      </c>
      <c r="BQ4" s="78">
        <v>1</v>
      </c>
      <c r="BR4" s="213">
        <v>1</v>
      </c>
      <c r="BS4" s="204">
        <v>0</v>
      </c>
      <c r="BT4" s="77">
        <v>0</v>
      </c>
      <c r="BU4" s="77">
        <v>1</v>
      </c>
      <c r="BV4" s="213">
        <v>1</v>
      </c>
      <c r="BW4" s="213">
        <v>1</v>
      </c>
      <c r="BX4" s="213">
        <v>1</v>
      </c>
      <c r="BY4" s="239">
        <v>0</v>
      </c>
      <c r="BZ4" s="213">
        <v>1</v>
      </c>
      <c r="CA4" s="278">
        <v>0</v>
      </c>
      <c r="CB4" s="216">
        <v>0</v>
      </c>
      <c r="CC4" s="213">
        <v>0</v>
      </c>
      <c r="CD4" s="213">
        <v>0</v>
      </c>
      <c r="CE4" s="213">
        <v>0</v>
      </c>
      <c r="CF4" s="213">
        <v>0</v>
      </c>
      <c r="CG4" s="78">
        <v>0</v>
      </c>
      <c r="CH4" s="213">
        <v>1</v>
      </c>
      <c r="CI4" s="77">
        <v>1</v>
      </c>
      <c r="CJ4" s="77">
        <v>1</v>
      </c>
      <c r="CK4" s="213">
        <v>1</v>
      </c>
      <c r="CL4" s="213">
        <v>0</v>
      </c>
      <c r="CM4" s="77">
        <v>0</v>
      </c>
      <c r="CN4" s="287">
        <v>1</v>
      </c>
      <c r="CO4" s="216">
        <v>0</v>
      </c>
      <c r="CP4" s="77">
        <v>0</v>
      </c>
      <c r="CQ4" s="204">
        <v>0</v>
      </c>
      <c r="CR4" s="84">
        <v>0</v>
      </c>
      <c r="CS4" s="239">
        <v>0</v>
      </c>
      <c r="CT4" s="77">
        <v>1</v>
      </c>
      <c r="CU4" s="213">
        <v>0</v>
      </c>
      <c r="CV4" s="77">
        <v>0</v>
      </c>
      <c r="CW4" s="77">
        <v>1</v>
      </c>
      <c r="CX4" s="213">
        <v>1</v>
      </c>
      <c r="CY4" s="77">
        <v>0</v>
      </c>
      <c r="CZ4" s="77">
        <v>0</v>
      </c>
      <c r="DA4" s="213">
        <v>1</v>
      </c>
      <c r="DB4" s="77">
        <v>0</v>
      </c>
      <c r="DC4" s="77">
        <v>0</v>
      </c>
      <c r="DD4" s="77">
        <v>0</v>
      </c>
      <c r="DE4" s="77">
        <v>0</v>
      </c>
      <c r="DF4" s="213">
        <v>1</v>
      </c>
      <c r="DG4" s="213">
        <v>1</v>
      </c>
      <c r="DH4" s="77">
        <v>0</v>
      </c>
      <c r="DI4" s="77">
        <v>1</v>
      </c>
      <c r="DJ4" s="213">
        <v>1</v>
      </c>
      <c r="DK4" s="213">
        <v>1</v>
      </c>
      <c r="DL4" s="77">
        <v>0</v>
      </c>
      <c r="DM4" s="77">
        <v>1</v>
      </c>
      <c r="DN4" s="78">
        <v>1</v>
      </c>
      <c r="DO4" s="77">
        <v>1</v>
      </c>
      <c r="DP4" s="4">
        <v>0</v>
      </c>
      <c r="DQ4" s="77">
        <v>1</v>
      </c>
      <c r="DR4" s="77">
        <v>0</v>
      </c>
      <c r="DS4" s="77">
        <v>1</v>
      </c>
      <c r="DT4" s="77">
        <v>0</v>
      </c>
      <c r="DU4" s="77">
        <v>1</v>
      </c>
      <c r="DV4" s="77">
        <v>1</v>
      </c>
    </row>
    <row r="5" spans="1:126" ht="15.75" customHeight="1" x14ac:dyDescent="0.3">
      <c r="A5" s="5">
        <v>2</v>
      </c>
      <c r="B5" s="51" t="s">
        <v>48</v>
      </c>
      <c r="C5" s="191">
        <v>1</v>
      </c>
      <c r="D5" s="85">
        <v>1</v>
      </c>
      <c r="E5" s="85">
        <v>1</v>
      </c>
      <c r="F5" s="84">
        <v>0</v>
      </c>
      <c r="G5" s="246">
        <v>1</v>
      </c>
      <c r="H5" s="191">
        <v>1</v>
      </c>
      <c r="I5" s="191">
        <v>1</v>
      </c>
      <c r="J5" s="191">
        <v>1</v>
      </c>
      <c r="K5" s="85">
        <v>1</v>
      </c>
      <c r="L5" s="84">
        <v>0</v>
      </c>
      <c r="M5" s="191">
        <v>1</v>
      </c>
      <c r="N5" s="191">
        <v>1</v>
      </c>
      <c r="O5" s="191">
        <v>1</v>
      </c>
      <c r="P5" s="216">
        <v>1</v>
      </c>
      <c r="Q5" s="85">
        <v>1</v>
      </c>
      <c r="R5" s="191">
        <v>1</v>
      </c>
      <c r="S5" s="191">
        <v>1</v>
      </c>
      <c r="T5" s="191">
        <v>1</v>
      </c>
      <c r="U5" s="84">
        <v>0</v>
      </c>
      <c r="V5" s="84">
        <v>1</v>
      </c>
      <c r="W5" s="191">
        <v>1</v>
      </c>
      <c r="X5" s="191">
        <v>1</v>
      </c>
      <c r="Y5" s="191">
        <v>1</v>
      </c>
      <c r="Z5" s="191">
        <v>1</v>
      </c>
      <c r="AA5" s="191">
        <v>1</v>
      </c>
      <c r="AB5" s="191">
        <v>1</v>
      </c>
      <c r="AC5" s="85">
        <v>1</v>
      </c>
      <c r="AD5" s="191">
        <v>1</v>
      </c>
      <c r="AE5" s="191">
        <v>1</v>
      </c>
      <c r="AF5" s="191">
        <v>1</v>
      </c>
      <c r="AG5" s="191">
        <v>1</v>
      </c>
      <c r="AH5" s="191">
        <v>1</v>
      </c>
      <c r="AI5" s="189">
        <v>1</v>
      </c>
      <c r="AJ5" s="189">
        <v>1</v>
      </c>
      <c r="AK5" s="191">
        <v>1</v>
      </c>
      <c r="AL5" s="191">
        <v>1</v>
      </c>
      <c r="AM5" s="78">
        <v>1</v>
      </c>
      <c r="AN5" s="85">
        <v>1</v>
      </c>
      <c r="AO5" s="191">
        <v>1</v>
      </c>
      <c r="AP5" s="85">
        <v>1</v>
      </c>
      <c r="AQ5" s="212">
        <v>1</v>
      </c>
      <c r="AR5" s="85">
        <v>1</v>
      </c>
      <c r="AS5" s="84">
        <v>1</v>
      </c>
      <c r="AT5" s="191">
        <v>1</v>
      </c>
      <c r="AU5" s="189">
        <v>1</v>
      </c>
      <c r="AV5" s="85">
        <v>1</v>
      </c>
      <c r="AW5" s="191">
        <v>1</v>
      </c>
      <c r="AX5" s="191">
        <v>1</v>
      </c>
      <c r="AY5" s="191">
        <v>1</v>
      </c>
      <c r="AZ5" s="78">
        <v>0</v>
      </c>
      <c r="BA5" s="191">
        <v>1</v>
      </c>
      <c r="BB5" s="191">
        <v>1</v>
      </c>
      <c r="BC5" s="84">
        <v>1</v>
      </c>
      <c r="BD5" s="189">
        <v>1</v>
      </c>
      <c r="BE5" s="191">
        <v>1</v>
      </c>
      <c r="BF5" s="191">
        <v>1</v>
      </c>
      <c r="BG5" s="85">
        <v>1</v>
      </c>
      <c r="BH5" s="84">
        <v>1</v>
      </c>
      <c r="BI5" s="78">
        <v>1</v>
      </c>
      <c r="BJ5" s="220">
        <v>1</v>
      </c>
      <c r="BK5" s="191">
        <v>1</v>
      </c>
      <c r="BL5" s="191">
        <v>1</v>
      </c>
      <c r="BM5" s="85">
        <v>1</v>
      </c>
      <c r="BN5" s="191">
        <v>1</v>
      </c>
      <c r="BO5" s="78">
        <v>1</v>
      </c>
      <c r="BP5" s="191">
        <v>1</v>
      </c>
      <c r="BQ5" s="78">
        <v>1</v>
      </c>
      <c r="BR5" s="191">
        <v>1</v>
      </c>
      <c r="BS5" s="189">
        <v>1</v>
      </c>
      <c r="BT5" s="85">
        <v>1</v>
      </c>
      <c r="BU5" s="85">
        <v>1</v>
      </c>
      <c r="BV5" s="191">
        <v>1</v>
      </c>
      <c r="BW5" s="191">
        <v>1</v>
      </c>
      <c r="BX5" s="191">
        <v>1</v>
      </c>
      <c r="BY5" s="191">
        <v>1</v>
      </c>
      <c r="BZ5" s="191">
        <v>1</v>
      </c>
      <c r="CA5" s="191">
        <v>1</v>
      </c>
      <c r="CB5" s="191">
        <v>1</v>
      </c>
      <c r="CC5" s="191">
        <v>1</v>
      </c>
      <c r="CD5" s="191">
        <v>1</v>
      </c>
      <c r="CE5" s="191">
        <v>1</v>
      </c>
      <c r="CF5" s="191">
        <v>1</v>
      </c>
      <c r="CG5" s="85">
        <v>1</v>
      </c>
      <c r="CH5" s="191">
        <v>1</v>
      </c>
      <c r="CI5" s="85">
        <v>1</v>
      </c>
      <c r="CJ5" s="85">
        <v>1</v>
      </c>
      <c r="CK5" s="191">
        <v>1</v>
      </c>
      <c r="CL5" s="191">
        <v>1</v>
      </c>
      <c r="CM5" s="85">
        <v>0</v>
      </c>
      <c r="CN5" s="285">
        <v>1</v>
      </c>
      <c r="CO5" s="191">
        <v>1</v>
      </c>
      <c r="CP5" s="191">
        <v>1</v>
      </c>
      <c r="CQ5" s="191">
        <v>1</v>
      </c>
      <c r="CR5" s="84">
        <v>0</v>
      </c>
      <c r="CS5" s="189">
        <v>1</v>
      </c>
      <c r="CT5" s="85">
        <v>1</v>
      </c>
      <c r="CU5" s="191">
        <v>1</v>
      </c>
      <c r="CV5" s="85">
        <v>1</v>
      </c>
      <c r="CW5" s="85">
        <v>1</v>
      </c>
      <c r="CX5" s="191">
        <v>1</v>
      </c>
      <c r="CY5" s="85">
        <v>1</v>
      </c>
      <c r="CZ5" s="85">
        <v>1</v>
      </c>
      <c r="DA5" s="191">
        <v>1</v>
      </c>
      <c r="DB5" s="85">
        <v>1</v>
      </c>
      <c r="DC5" s="78">
        <v>1</v>
      </c>
      <c r="DD5" s="189">
        <v>1</v>
      </c>
      <c r="DE5" s="85">
        <v>1</v>
      </c>
      <c r="DF5" s="191">
        <v>1</v>
      </c>
      <c r="DG5" s="191">
        <v>1</v>
      </c>
      <c r="DH5" s="85">
        <v>1</v>
      </c>
      <c r="DI5" s="85">
        <v>1</v>
      </c>
      <c r="DJ5" s="191">
        <v>1</v>
      </c>
      <c r="DK5" s="191">
        <v>1</v>
      </c>
      <c r="DL5" s="85">
        <v>1</v>
      </c>
      <c r="DM5" s="85">
        <v>1</v>
      </c>
      <c r="DN5" s="78">
        <v>1</v>
      </c>
      <c r="DO5" s="84">
        <v>1</v>
      </c>
      <c r="DP5" s="7">
        <v>1</v>
      </c>
      <c r="DQ5" s="85">
        <v>1</v>
      </c>
      <c r="DR5" s="85">
        <v>1</v>
      </c>
      <c r="DS5" s="85">
        <v>1</v>
      </c>
      <c r="DT5" s="85">
        <v>1</v>
      </c>
      <c r="DU5" s="85">
        <v>1</v>
      </c>
      <c r="DV5" s="85">
        <v>1</v>
      </c>
    </row>
    <row r="6" spans="1:126" ht="15.75" customHeight="1" x14ac:dyDescent="0.3">
      <c r="A6" s="5">
        <v>3</v>
      </c>
      <c r="B6" s="51" t="s">
        <v>49</v>
      </c>
      <c r="C6" s="216">
        <v>1</v>
      </c>
      <c r="D6" s="84">
        <v>0</v>
      </c>
      <c r="E6" s="78">
        <v>0</v>
      </c>
      <c r="F6" s="84">
        <v>0</v>
      </c>
      <c r="G6" s="247">
        <v>1</v>
      </c>
      <c r="H6" s="216">
        <v>1</v>
      </c>
      <c r="I6" s="216">
        <v>1</v>
      </c>
      <c r="J6" s="216">
        <v>1</v>
      </c>
      <c r="K6" s="84">
        <v>0</v>
      </c>
      <c r="L6" s="84">
        <v>0</v>
      </c>
      <c r="M6" s="216">
        <v>1</v>
      </c>
      <c r="N6" s="216">
        <v>0</v>
      </c>
      <c r="O6" s="216">
        <v>0</v>
      </c>
      <c r="P6" s="190">
        <v>1</v>
      </c>
      <c r="Q6" s="86">
        <v>0</v>
      </c>
      <c r="R6" s="216">
        <v>0</v>
      </c>
      <c r="S6" s="216">
        <v>0</v>
      </c>
      <c r="T6" s="216">
        <v>0</v>
      </c>
      <c r="U6" s="84">
        <v>0</v>
      </c>
      <c r="V6" s="84">
        <v>0</v>
      </c>
      <c r="W6" s="216">
        <v>1</v>
      </c>
      <c r="X6" s="216">
        <v>0</v>
      </c>
      <c r="Y6" s="216">
        <v>0</v>
      </c>
      <c r="Z6" s="216">
        <v>0</v>
      </c>
      <c r="AA6" s="216">
        <v>0</v>
      </c>
      <c r="AB6" s="216">
        <v>1</v>
      </c>
      <c r="AC6" s="78">
        <v>0</v>
      </c>
      <c r="AD6" s="216">
        <v>0</v>
      </c>
      <c r="AE6" s="216">
        <v>1</v>
      </c>
      <c r="AF6" s="216">
        <v>0</v>
      </c>
      <c r="AG6" s="216">
        <v>0</v>
      </c>
      <c r="AH6" s="216">
        <v>0</v>
      </c>
      <c r="AI6" s="78">
        <v>0</v>
      </c>
      <c r="AJ6" s="189">
        <v>0</v>
      </c>
      <c r="AK6" s="216">
        <v>1</v>
      </c>
      <c r="AL6" s="84">
        <v>0</v>
      </c>
      <c r="AM6" s="78">
        <v>1</v>
      </c>
      <c r="AN6" s="78">
        <v>1</v>
      </c>
      <c r="AO6" s="216">
        <v>1</v>
      </c>
      <c r="AP6" s="78">
        <v>1</v>
      </c>
      <c r="AQ6" s="191">
        <v>1</v>
      </c>
      <c r="AR6" s="84">
        <v>0</v>
      </c>
      <c r="AS6" s="84">
        <v>0</v>
      </c>
      <c r="AT6" s="216">
        <v>0</v>
      </c>
      <c r="AU6" s="189">
        <v>1</v>
      </c>
      <c r="AV6" s="78">
        <v>0</v>
      </c>
      <c r="AW6" s="216">
        <v>1</v>
      </c>
      <c r="AX6" s="216">
        <v>0</v>
      </c>
      <c r="AY6" s="216">
        <v>0</v>
      </c>
      <c r="AZ6" s="78">
        <v>0</v>
      </c>
      <c r="BA6" s="216">
        <v>0</v>
      </c>
      <c r="BB6" s="84">
        <v>0</v>
      </c>
      <c r="BC6" s="84">
        <v>1</v>
      </c>
      <c r="BD6" s="189">
        <v>1</v>
      </c>
      <c r="BE6" s="216">
        <v>1</v>
      </c>
      <c r="BF6" s="84">
        <v>0</v>
      </c>
      <c r="BG6" s="85">
        <v>1</v>
      </c>
      <c r="BH6" s="78">
        <v>1</v>
      </c>
      <c r="BI6" s="78">
        <v>1</v>
      </c>
      <c r="BJ6" s="78">
        <v>1</v>
      </c>
      <c r="BK6" s="216">
        <v>0</v>
      </c>
      <c r="BL6" s="84">
        <v>0</v>
      </c>
      <c r="BM6" s="84">
        <v>0</v>
      </c>
      <c r="BN6" s="216">
        <v>0</v>
      </c>
      <c r="BO6" s="78">
        <v>0</v>
      </c>
      <c r="BP6" s="216">
        <v>1</v>
      </c>
      <c r="BQ6" s="78">
        <v>1</v>
      </c>
      <c r="BR6" s="216">
        <v>1</v>
      </c>
      <c r="BS6" s="78">
        <v>0</v>
      </c>
      <c r="BT6" s="78">
        <v>0</v>
      </c>
      <c r="BU6" s="78">
        <v>1</v>
      </c>
      <c r="BV6" s="216">
        <v>0</v>
      </c>
      <c r="BW6" s="216">
        <v>0</v>
      </c>
      <c r="BX6" s="191">
        <v>0</v>
      </c>
      <c r="BY6" s="84">
        <v>0</v>
      </c>
      <c r="BZ6" s="84">
        <v>0</v>
      </c>
      <c r="CA6" s="84">
        <v>0</v>
      </c>
      <c r="CB6" s="216">
        <v>0</v>
      </c>
      <c r="CC6" s="216">
        <v>0</v>
      </c>
      <c r="CD6" s="216">
        <v>1</v>
      </c>
      <c r="CE6" s="216">
        <v>0</v>
      </c>
      <c r="CF6" s="216">
        <v>0</v>
      </c>
      <c r="CG6" s="78">
        <v>0</v>
      </c>
      <c r="CH6" s="216">
        <v>0</v>
      </c>
      <c r="CI6" s="78">
        <v>1</v>
      </c>
      <c r="CJ6" s="84">
        <v>0</v>
      </c>
      <c r="CK6" s="216">
        <v>1</v>
      </c>
      <c r="CL6" s="216">
        <v>0</v>
      </c>
      <c r="CM6" s="78">
        <v>0</v>
      </c>
      <c r="CN6" s="286">
        <v>1</v>
      </c>
      <c r="CO6" s="216">
        <v>0</v>
      </c>
      <c r="CP6" s="78">
        <v>0</v>
      </c>
      <c r="CQ6" s="263">
        <v>1</v>
      </c>
      <c r="CR6" s="84">
        <v>0</v>
      </c>
      <c r="CS6" s="78">
        <v>1</v>
      </c>
      <c r="CT6" s="78">
        <v>0</v>
      </c>
      <c r="CU6" s="216">
        <v>0</v>
      </c>
      <c r="CV6" s="84">
        <v>0</v>
      </c>
      <c r="CW6" s="78">
        <v>0</v>
      </c>
      <c r="CX6" s="216">
        <v>1</v>
      </c>
      <c r="CY6" s="78">
        <v>0</v>
      </c>
      <c r="CZ6" s="84">
        <v>0</v>
      </c>
      <c r="DA6" s="216">
        <v>0</v>
      </c>
      <c r="DB6" s="84">
        <v>0</v>
      </c>
      <c r="DC6" s="84">
        <v>0</v>
      </c>
      <c r="DD6" s="85">
        <v>0</v>
      </c>
      <c r="DE6" s="78">
        <v>0</v>
      </c>
      <c r="DF6" s="216">
        <v>1</v>
      </c>
      <c r="DG6" s="216">
        <v>1</v>
      </c>
      <c r="DH6" s="84">
        <v>0</v>
      </c>
      <c r="DI6" s="78">
        <v>1</v>
      </c>
      <c r="DJ6" s="216">
        <v>1</v>
      </c>
      <c r="DK6" s="216">
        <v>1</v>
      </c>
      <c r="DL6" s="84">
        <v>0</v>
      </c>
      <c r="DM6" s="78">
        <v>1</v>
      </c>
      <c r="DN6" s="78">
        <v>1</v>
      </c>
      <c r="DO6" s="84">
        <v>1</v>
      </c>
      <c r="DP6" s="7">
        <v>1</v>
      </c>
      <c r="DQ6" s="78">
        <v>1</v>
      </c>
      <c r="DR6" s="84">
        <v>0</v>
      </c>
      <c r="DS6" s="78">
        <v>1</v>
      </c>
      <c r="DT6" s="84">
        <v>0</v>
      </c>
      <c r="DU6" s="78">
        <v>0</v>
      </c>
      <c r="DV6" s="78">
        <v>1</v>
      </c>
    </row>
    <row r="7" spans="1:126" ht="15.75" customHeight="1" x14ac:dyDescent="0.3">
      <c r="A7" s="5">
        <v>4</v>
      </c>
      <c r="B7" s="51" t="s">
        <v>50</v>
      </c>
      <c r="C7" s="216">
        <v>1</v>
      </c>
      <c r="D7" s="78">
        <v>0.5</v>
      </c>
      <c r="E7" s="78">
        <v>0</v>
      </c>
      <c r="F7" s="78">
        <v>1</v>
      </c>
      <c r="G7" s="247">
        <v>1</v>
      </c>
      <c r="H7" s="216">
        <v>1</v>
      </c>
      <c r="I7" s="216">
        <v>1</v>
      </c>
      <c r="J7" s="216">
        <v>1</v>
      </c>
      <c r="K7" s="78">
        <v>0</v>
      </c>
      <c r="L7" s="84">
        <v>0</v>
      </c>
      <c r="M7" s="216">
        <v>1</v>
      </c>
      <c r="N7" s="216">
        <v>0</v>
      </c>
      <c r="O7" s="216">
        <v>0</v>
      </c>
      <c r="P7" s="216">
        <v>1</v>
      </c>
      <c r="Q7" s="86">
        <v>0</v>
      </c>
      <c r="R7" s="216">
        <v>1</v>
      </c>
      <c r="S7" s="216">
        <v>0.5</v>
      </c>
      <c r="T7" s="216">
        <v>0</v>
      </c>
      <c r="U7" s="84">
        <v>0</v>
      </c>
      <c r="V7" s="189">
        <v>0.5</v>
      </c>
      <c r="W7" s="216">
        <v>1</v>
      </c>
      <c r="X7" s="216">
        <v>0</v>
      </c>
      <c r="Y7" s="216">
        <v>1</v>
      </c>
      <c r="Z7" s="216">
        <v>0.5</v>
      </c>
      <c r="AA7" s="216">
        <v>0</v>
      </c>
      <c r="AB7" s="216">
        <v>1</v>
      </c>
      <c r="AC7" s="78">
        <v>0.5</v>
      </c>
      <c r="AD7" s="216">
        <v>0.5</v>
      </c>
      <c r="AE7" s="229">
        <v>1</v>
      </c>
      <c r="AF7" s="216">
        <v>0.5</v>
      </c>
      <c r="AG7" s="216">
        <v>1</v>
      </c>
      <c r="AH7" s="216">
        <v>0.5</v>
      </c>
      <c r="AI7" s="78">
        <v>0</v>
      </c>
      <c r="AJ7" s="189">
        <v>0</v>
      </c>
      <c r="AK7" s="190">
        <v>1</v>
      </c>
      <c r="AL7" s="263">
        <v>1</v>
      </c>
      <c r="AM7" s="78">
        <v>1</v>
      </c>
      <c r="AN7" s="78">
        <v>1</v>
      </c>
      <c r="AO7" s="216">
        <v>1</v>
      </c>
      <c r="AP7" s="78">
        <v>1</v>
      </c>
      <c r="AQ7" s="216">
        <v>1</v>
      </c>
      <c r="AR7" s="78">
        <v>0.5</v>
      </c>
      <c r="AS7" s="84">
        <v>0</v>
      </c>
      <c r="AT7" s="216">
        <v>0</v>
      </c>
      <c r="AU7" s="189">
        <v>1</v>
      </c>
      <c r="AV7" s="78">
        <v>1</v>
      </c>
      <c r="AW7" s="216">
        <v>1</v>
      </c>
      <c r="AX7" s="216">
        <v>0.5</v>
      </c>
      <c r="AY7" s="216">
        <v>0</v>
      </c>
      <c r="AZ7" s="78">
        <v>0</v>
      </c>
      <c r="BA7" s="216">
        <v>0</v>
      </c>
      <c r="BB7" s="84">
        <v>0</v>
      </c>
      <c r="BC7" s="78">
        <v>1</v>
      </c>
      <c r="BD7" s="216">
        <v>1</v>
      </c>
      <c r="BE7" s="216">
        <v>1</v>
      </c>
      <c r="BF7" s="216">
        <v>1</v>
      </c>
      <c r="BG7" s="78">
        <v>1</v>
      </c>
      <c r="BH7" s="78">
        <v>1</v>
      </c>
      <c r="BI7" s="78">
        <v>1</v>
      </c>
      <c r="BJ7" s="189">
        <v>1</v>
      </c>
      <c r="BK7" s="216">
        <v>1</v>
      </c>
      <c r="BL7" s="216">
        <v>0</v>
      </c>
      <c r="BM7" s="78">
        <v>1</v>
      </c>
      <c r="BN7" s="216">
        <v>0</v>
      </c>
      <c r="BO7" s="189">
        <v>0.5</v>
      </c>
      <c r="BP7" s="216">
        <v>1</v>
      </c>
      <c r="BQ7" s="78">
        <v>1</v>
      </c>
      <c r="BR7" s="216">
        <v>1</v>
      </c>
      <c r="BS7" s="191">
        <v>0.5</v>
      </c>
      <c r="BT7" s="78">
        <v>0.5</v>
      </c>
      <c r="BU7" s="78">
        <v>1</v>
      </c>
      <c r="BV7" s="216">
        <v>1</v>
      </c>
      <c r="BW7" s="216">
        <v>1</v>
      </c>
      <c r="BX7" s="216">
        <v>1</v>
      </c>
      <c r="BY7" s="84">
        <v>0</v>
      </c>
      <c r="BZ7" s="84">
        <v>0</v>
      </c>
      <c r="CA7" s="84">
        <v>0</v>
      </c>
      <c r="CB7" s="216">
        <v>1</v>
      </c>
      <c r="CC7" s="216">
        <v>0</v>
      </c>
      <c r="CD7" s="216">
        <v>1</v>
      </c>
      <c r="CE7" s="216">
        <v>0.5</v>
      </c>
      <c r="CF7" s="216">
        <v>0</v>
      </c>
      <c r="CG7" s="78">
        <v>1</v>
      </c>
      <c r="CH7" s="263">
        <v>0.5</v>
      </c>
      <c r="CI7" s="78">
        <v>1</v>
      </c>
      <c r="CJ7" s="84">
        <v>0</v>
      </c>
      <c r="CK7" s="190">
        <v>1</v>
      </c>
      <c r="CL7" s="216">
        <v>0</v>
      </c>
      <c r="CM7" s="78">
        <v>0</v>
      </c>
      <c r="CN7" s="76">
        <v>1</v>
      </c>
      <c r="CO7" s="216">
        <v>1</v>
      </c>
      <c r="CP7" s="78">
        <v>0</v>
      </c>
      <c r="CQ7" s="216">
        <v>1</v>
      </c>
      <c r="CR7" s="84">
        <v>0</v>
      </c>
      <c r="CS7" s="189">
        <v>1</v>
      </c>
      <c r="CT7" s="78">
        <v>0.5</v>
      </c>
      <c r="CU7" s="216">
        <v>0</v>
      </c>
      <c r="CV7" s="84">
        <v>0</v>
      </c>
      <c r="CW7" s="78">
        <v>0</v>
      </c>
      <c r="CX7" s="216">
        <v>1</v>
      </c>
      <c r="CY7" s="78">
        <v>1</v>
      </c>
      <c r="CZ7" s="78">
        <v>1</v>
      </c>
      <c r="DA7" s="216">
        <v>1</v>
      </c>
      <c r="DB7" s="78">
        <v>0</v>
      </c>
      <c r="DC7" s="78">
        <v>1</v>
      </c>
      <c r="DD7" s="189">
        <v>0.5</v>
      </c>
      <c r="DE7" s="78">
        <v>0</v>
      </c>
      <c r="DF7" s="216">
        <v>1</v>
      </c>
      <c r="DG7" s="216">
        <v>1</v>
      </c>
      <c r="DH7" s="78">
        <v>1</v>
      </c>
      <c r="DI7" s="78">
        <v>1</v>
      </c>
      <c r="DJ7" s="78">
        <v>1</v>
      </c>
      <c r="DK7" s="216">
        <v>0.5</v>
      </c>
      <c r="DL7" s="84">
        <v>0</v>
      </c>
      <c r="DM7" s="78">
        <v>1</v>
      </c>
      <c r="DN7" s="78">
        <v>1</v>
      </c>
      <c r="DO7" s="84">
        <v>1</v>
      </c>
      <c r="DP7" s="7">
        <v>1</v>
      </c>
      <c r="DQ7" s="78">
        <v>1</v>
      </c>
      <c r="DR7" s="78">
        <v>0</v>
      </c>
      <c r="DS7" s="78">
        <v>0.5</v>
      </c>
      <c r="DT7" s="78">
        <v>0</v>
      </c>
      <c r="DU7" s="78">
        <v>1</v>
      </c>
      <c r="DV7" s="78">
        <v>1</v>
      </c>
    </row>
    <row r="8" spans="1:126" ht="15.75" customHeight="1" x14ac:dyDescent="0.3">
      <c r="A8" s="5">
        <v>5</v>
      </c>
      <c r="B8" s="51" t="s">
        <v>39</v>
      </c>
      <c r="C8" s="190">
        <v>1</v>
      </c>
      <c r="D8" s="84">
        <v>0</v>
      </c>
      <c r="E8" s="84">
        <v>0</v>
      </c>
      <c r="F8" s="84">
        <v>0</v>
      </c>
      <c r="G8" s="272">
        <v>0</v>
      </c>
      <c r="H8" s="190">
        <v>1</v>
      </c>
      <c r="I8" s="190">
        <v>1</v>
      </c>
      <c r="J8" s="216">
        <v>1</v>
      </c>
      <c r="K8" s="84">
        <v>0</v>
      </c>
      <c r="L8" s="84">
        <v>0</v>
      </c>
      <c r="M8" s="190">
        <v>1</v>
      </c>
      <c r="N8" s="216">
        <v>0</v>
      </c>
      <c r="O8" s="190">
        <v>0</v>
      </c>
      <c r="P8" s="191">
        <v>1</v>
      </c>
      <c r="Q8" s="86">
        <v>0</v>
      </c>
      <c r="R8" s="216">
        <v>0</v>
      </c>
      <c r="S8" s="216">
        <v>0</v>
      </c>
      <c r="T8" s="216">
        <v>0</v>
      </c>
      <c r="U8" s="84">
        <v>0</v>
      </c>
      <c r="V8" s="84">
        <v>0</v>
      </c>
      <c r="W8" s="190">
        <v>1</v>
      </c>
      <c r="X8" s="190">
        <v>0</v>
      </c>
      <c r="Y8" s="216">
        <v>0</v>
      </c>
      <c r="Z8" s="216">
        <v>0</v>
      </c>
      <c r="AA8" s="216">
        <v>0</v>
      </c>
      <c r="AB8" s="190">
        <v>1</v>
      </c>
      <c r="AC8" s="84">
        <v>0</v>
      </c>
      <c r="AD8" s="216">
        <v>0</v>
      </c>
      <c r="AE8" s="84">
        <v>1</v>
      </c>
      <c r="AF8" s="190">
        <v>0</v>
      </c>
      <c r="AG8" s="216">
        <v>0</v>
      </c>
      <c r="AH8" s="216">
        <v>0</v>
      </c>
      <c r="AI8" s="78">
        <v>0</v>
      </c>
      <c r="AJ8" s="189">
        <v>0</v>
      </c>
      <c r="AK8" s="84">
        <v>1</v>
      </c>
      <c r="AL8" s="84">
        <v>0</v>
      </c>
      <c r="AM8" s="78">
        <v>1</v>
      </c>
      <c r="AN8" s="84">
        <v>1</v>
      </c>
      <c r="AO8" s="84">
        <v>1</v>
      </c>
      <c r="AP8" s="84">
        <v>1</v>
      </c>
      <c r="AQ8" s="190">
        <v>0</v>
      </c>
      <c r="AR8" s="84">
        <v>0</v>
      </c>
      <c r="AS8" s="84">
        <v>0</v>
      </c>
      <c r="AT8" s="216">
        <v>0</v>
      </c>
      <c r="AU8" s="191">
        <v>0</v>
      </c>
      <c r="AV8" s="78">
        <v>0</v>
      </c>
      <c r="AW8" s="190">
        <v>0</v>
      </c>
      <c r="AX8" s="190">
        <v>0</v>
      </c>
      <c r="AY8" s="216">
        <v>0</v>
      </c>
      <c r="AZ8" s="78">
        <v>0</v>
      </c>
      <c r="BA8" s="216">
        <v>0</v>
      </c>
      <c r="BB8" s="84">
        <v>0</v>
      </c>
      <c r="BC8" s="84">
        <v>0</v>
      </c>
      <c r="BD8" s="84">
        <v>0</v>
      </c>
      <c r="BE8" s="190">
        <v>1</v>
      </c>
      <c r="BF8" s="84">
        <v>0</v>
      </c>
      <c r="BG8" s="84">
        <v>0</v>
      </c>
      <c r="BH8" s="63">
        <v>0</v>
      </c>
      <c r="BI8" s="78">
        <v>1</v>
      </c>
      <c r="BJ8" s="85">
        <v>0</v>
      </c>
      <c r="BK8" s="216">
        <v>0</v>
      </c>
      <c r="BL8" s="84">
        <v>0</v>
      </c>
      <c r="BM8" s="84">
        <v>0</v>
      </c>
      <c r="BN8" s="216">
        <v>0</v>
      </c>
      <c r="BO8" s="78">
        <v>0</v>
      </c>
      <c r="BP8" s="216">
        <v>1</v>
      </c>
      <c r="BQ8" s="84">
        <v>1</v>
      </c>
      <c r="BR8" s="190">
        <v>1</v>
      </c>
      <c r="BS8" s="84">
        <v>0</v>
      </c>
      <c r="BT8" s="78">
        <v>0</v>
      </c>
      <c r="BU8" s="84">
        <v>0</v>
      </c>
      <c r="BV8" s="216">
        <v>1</v>
      </c>
      <c r="BW8" s="190">
        <v>1</v>
      </c>
      <c r="BX8" s="190">
        <v>0</v>
      </c>
      <c r="BY8" s="84">
        <v>0</v>
      </c>
      <c r="BZ8" s="84">
        <v>0</v>
      </c>
      <c r="CA8" s="84">
        <v>0</v>
      </c>
      <c r="CB8" s="190">
        <v>0</v>
      </c>
      <c r="CC8" s="216">
        <v>0</v>
      </c>
      <c r="CD8" s="216">
        <v>0</v>
      </c>
      <c r="CE8" s="216">
        <v>0</v>
      </c>
      <c r="CF8" s="216">
        <v>0</v>
      </c>
      <c r="CG8" s="78">
        <v>0</v>
      </c>
      <c r="CH8" s="216">
        <v>0</v>
      </c>
      <c r="CI8" s="84">
        <v>0</v>
      </c>
      <c r="CJ8" s="84">
        <v>0</v>
      </c>
      <c r="CK8" s="190">
        <v>1</v>
      </c>
      <c r="CL8" s="216">
        <v>0</v>
      </c>
      <c r="CM8" s="84">
        <v>0</v>
      </c>
      <c r="CN8" s="286">
        <v>1</v>
      </c>
      <c r="CO8" s="216">
        <v>0</v>
      </c>
      <c r="CP8" s="78">
        <v>0</v>
      </c>
      <c r="CQ8" s="190">
        <v>1</v>
      </c>
      <c r="CR8" s="84">
        <v>0</v>
      </c>
      <c r="CS8" s="189">
        <v>0</v>
      </c>
      <c r="CT8" s="84">
        <v>0</v>
      </c>
      <c r="CU8" s="216">
        <v>0</v>
      </c>
      <c r="CV8" s="84">
        <v>0</v>
      </c>
      <c r="CW8" s="78">
        <v>0</v>
      </c>
      <c r="CX8" s="190">
        <v>1</v>
      </c>
      <c r="CY8" s="78">
        <v>0</v>
      </c>
      <c r="CZ8" s="84">
        <v>0</v>
      </c>
      <c r="DA8" s="190">
        <v>1</v>
      </c>
      <c r="DB8" s="84">
        <v>0</v>
      </c>
      <c r="DC8" s="84">
        <v>0</v>
      </c>
      <c r="DD8" s="85">
        <v>0</v>
      </c>
      <c r="DE8" s="84">
        <v>0</v>
      </c>
      <c r="DF8" s="190">
        <v>1</v>
      </c>
      <c r="DG8" s="190">
        <v>0</v>
      </c>
      <c r="DH8" s="84">
        <v>0</v>
      </c>
      <c r="DI8" s="84">
        <v>0</v>
      </c>
      <c r="DJ8" s="84">
        <v>1</v>
      </c>
      <c r="DK8" s="216">
        <v>1</v>
      </c>
      <c r="DL8" s="84">
        <v>0</v>
      </c>
      <c r="DM8" s="84">
        <v>1</v>
      </c>
      <c r="DN8" s="84">
        <v>1</v>
      </c>
      <c r="DO8" s="84">
        <v>1</v>
      </c>
      <c r="DP8" s="7">
        <v>0</v>
      </c>
      <c r="DQ8" s="84">
        <v>0</v>
      </c>
      <c r="DR8" s="84">
        <v>0</v>
      </c>
      <c r="DS8" s="84">
        <v>0</v>
      </c>
      <c r="DT8" s="84">
        <v>0</v>
      </c>
      <c r="DU8" s="78">
        <v>0</v>
      </c>
      <c r="DV8" s="84">
        <v>0</v>
      </c>
    </row>
    <row r="9" spans="1:126" ht="15.75" customHeight="1" x14ac:dyDescent="0.3">
      <c r="A9" s="5">
        <v>6</v>
      </c>
      <c r="B9" s="51" t="s">
        <v>51</v>
      </c>
      <c r="C9" s="190">
        <v>1</v>
      </c>
      <c r="D9" s="84">
        <v>0</v>
      </c>
      <c r="E9" s="84">
        <v>0</v>
      </c>
      <c r="F9" s="84">
        <v>0</v>
      </c>
      <c r="G9" s="272">
        <v>0.5</v>
      </c>
      <c r="H9" s="190">
        <v>1</v>
      </c>
      <c r="I9" s="190">
        <v>1</v>
      </c>
      <c r="J9" s="216">
        <v>0.5</v>
      </c>
      <c r="K9" s="84">
        <v>0</v>
      </c>
      <c r="L9" s="84">
        <v>0</v>
      </c>
      <c r="M9" s="190">
        <v>0.5</v>
      </c>
      <c r="N9" s="216">
        <v>0</v>
      </c>
      <c r="O9" s="190">
        <v>0</v>
      </c>
      <c r="P9" s="216">
        <v>0.5</v>
      </c>
      <c r="Q9" s="86">
        <v>0</v>
      </c>
      <c r="R9" s="216">
        <v>0</v>
      </c>
      <c r="S9" s="216">
        <v>0</v>
      </c>
      <c r="T9" s="216">
        <v>0</v>
      </c>
      <c r="U9" s="84">
        <v>0</v>
      </c>
      <c r="V9" s="84">
        <v>0</v>
      </c>
      <c r="W9" s="190">
        <v>0.5</v>
      </c>
      <c r="X9" s="190">
        <v>0</v>
      </c>
      <c r="Y9" s="216">
        <v>0</v>
      </c>
      <c r="Z9" s="216">
        <v>0</v>
      </c>
      <c r="AA9" s="216">
        <v>0</v>
      </c>
      <c r="AB9" s="190">
        <v>1</v>
      </c>
      <c r="AC9" s="84">
        <v>0.5</v>
      </c>
      <c r="AD9" s="216">
        <v>0</v>
      </c>
      <c r="AE9" s="229">
        <v>1</v>
      </c>
      <c r="AF9" s="190">
        <v>0.5</v>
      </c>
      <c r="AG9" s="216">
        <v>0.5</v>
      </c>
      <c r="AH9" s="216">
        <v>0.5</v>
      </c>
      <c r="AI9" s="78">
        <v>0</v>
      </c>
      <c r="AJ9" s="189">
        <v>0</v>
      </c>
      <c r="AK9" s="229">
        <v>1</v>
      </c>
      <c r="AL9" s="84">
        <v>0</v>
      </c>
      <c r="AM9" s="84">
        <v>0.5</v>
      </c>
      <c r="AN9" s="84">
        <v>1</v>
      </c>
      <c r="AO9" s="216">
        <v>1</v>
      </c>
      <c r="AP9" s="294">
        <v>1</v>
      </c>
      <c r="AQ9" s="190">
        <v>0</v>
      </c>
      <c r="AR9" s="84">
        <v>0</v>
      </c>
      <c r="AS9" s="84">
        <v>0</v>
      </c>
      <c r="AT9" s="216">
        <v>0</v>
      </c>
      <c r="AU9" s="212">
        <v>0.5</v>
      </c>
      <c r="AV9" s="84">
        <v>0</v>
      </c>
      <c r="AW9" s="190">
        <v>1</v>
      </c>
      <c r="AX9" s="190">
        <v>0.5</v>
      </c>
      <c r="AY9" s="216">
        <v>0</v>
      </c>
      <c r="AZ9" s="78">
        <v>0</v>
      </c>
      <c r="BA9" s="216">
        <v>0</v>
      </c>
      <c r="BB9" s="84">
        <v>0</v>
      </c>
      <c r="BC9" s="84">
        <v>0.5</v>
      </c>
      <c r="BD9" s="84">
        <v>0</v>
      </c>
      <c r="BE9" s="190">
        <v>1</v>
      </c>
      <c r="BF9" s="84">
        <v>0.5</v>
      </c>
      <c r="BG9" s="84">
        <v>0.5</v>
      </c>
      <c r="BH9" s="84">
        <v>1</v>
      </c>
      <c r="BI9" s="78">
        <v>1</v>
      </c>
      <c r="BJ9" s="78">
        <v>0</v>
      </c>
      <c r="BK9" s="216">
        <v>0</v>
      </c>
      <c r="BL9" s="84">
        <v>0</v>
      </c>
      <c r="BM9" s="84">
        <v>0</v>
      </c>
      <c r="BN9" s="216">
        <v>0</v>
      </c>
      <c r="BO9" s="78">
        <v>0</v>
      </c>
      <c r="BP9" s="216">
        <v>0.5</v>
      </c>
      <c r="BQ9" s="84">
        <v>1</v>
      </c>
      <c r="BR9" s="190">
        <v>1</v>
      </c>
      <c r="BS9" s="84">
        <v>0</v>
      </c>
      <c r="BT9" s="78">
        <v>0</v>
      </c>
      <c r="BU9" s="84">
        <v>0</v>
      </c>
      <c r="BV9" s="216">
        <v>0.5</v>
      </c>
      <c r="BW9" s="190">
        <v>1</v>
      </c>
      <c r="BX9" s="190">
        <v>0.5</v>
      </c>
      <c r="BY9" s="84">
        <v>0.5</v>
      </c>
      <c r="BZ9" s="84">
        <v>0.5</v>
      </c>
      <c r="CA9" s="84">
        <v>0.5</v>
      </c>
      <c r="CB9" s="190">
        <v>0.5</v>
      </c>
      <c r="CC9" s="216">
        <v>0</v>
      </c>
      <c r="CD9" s="216">
        <v>0</v>
      </c>
      <c r="CE9" s="216">
        <v>0</v>
      </c>
      <c r="CF9" s="216">
        <v>0</v>
      </c>
      <c r="CG9" s="78">
        <v>0</v>
      </c>
      <c r="CH9" s="190">
        <v>0.5</v>
      </c>
      <c r="CI9" s="84">
        <v>0</v>
      </c>
      <c r="CJ9" s="84">
        <v>0.5</v>
      </c>
      <c r="CK9" s="190">
        <v>1</v>
      </c>
      <c r="CL9" s="216">
        <v>0</v>
      </c>
      <c r="CM9" s="84">
        <v>0</v>
      </c>
      <c r="CN9" s="84">
        <v>1</v>
      </c>
      <c r="CO9" s="216">
        <v>0</v>
      </c>
      <c r="CP9" s="78">
        <v>0</v>
      </c>
      <c r="CQ9" s="190">
        <v>1</v>
      </c>
      <c r="CR9" s="84">
        <v>0</v>
      </c>
      <c r="CS9" s="189">
        <v>0.5</v>
      </c>
      <c r="CT9" s="84">
        <v>0.5</v>
      </c>
      <c r="CU9" s="216">
        <v>0</v>
      </c>
      <c r="CV9" s="84">
        <v>0</v>
      </c>
      <c r="CW9" s="78">
        <v>0</v>
      </c>
      <c r="CX9" s="190">
        <v>1</v>
      </c>
      <c r="CY9" s="84">
        <v>0</v>
      </c>
      <c r="CZ9" s="84">
        <v>0.5</v>
      </c>
      <c r="DA9" s="190">
        <v>0.5</v>
      </c>
      <c r="DB9" s="84">
        <v>0</v>
      </c>
      <c r="DC9" s="84">
        <v>0.5</v>
      </c>
      <c r="DD9" s="85">
        <v>0</v>
      </c>
      <c r="DE9" s="84">
        <v>0</v>
      </c>
      <c r="DF9" s="216">
        <v>0</v>
      </c>
      <c r="DG9" s="190">
        <v>1</v>
      </c>
      <c r="DH9" s="84">
        <v>0</v>
      </c>
      <c r="DI9" s="84">
        <v>1</v>
      </c>
      <c r="DJ9" s="190">
        <v>1</v>
      </c>
      <c r="DK9" s="216">
        <v>0.5</v>
      </c>
      <c r="DL9" s="84">
        <v>0</v>
      </c>
      <c r="DM9" s="84">
        <v>1</v>
      </c>
      <c r="DN9" s="63">
        <v>0.5</v>
      </c>
      <c r="DO9" s="84">
        <v>1</v>
      </c>
      <c r="DP9" s="7">
        <v>0.5</v>
      </c>
      <c r="DQ9" s="84">
        <v>0</v>
      </c>
      <c r="DR9" s="84">
        <v>0.5</v>
      </c>
      <c r="DS9" s="84">
        <v>0</v>
      </c>
      <c r="DT9" s="84">
        <v>0</v>
      </c>
      <c r="DU9" s="84">
        <v>0.5</v>
      </c>
      <c r="DV9" s="84">
        <v>0.5</v>
      </c>
    </row>
    <row r="10" spans="1:126" ht="15.75" customHeight="1" x14ac:dyDescent="0.3">
      <c r="A10" s="5">
        <v>7</v>
      </c>
      <c r="B10" s="51" t="s">
        <v>40</v>
      </c>
      <c r="C10" s="190">
        <v>0.5</v>
      </c>
      <c r="D10" s="84">
        <v>0</v>
      </c>
      <c r="E10" s="84">
        <v>0</v>
      </c>
      <c r="F10" s="84">
        <v>0</v>
      </c>
      <c r="G10" s="272">
        <v>1</v>
      </c>
      <c r="H10" s="190">
        <v>1</v>
      </c>
      <c r="I10" s="190">
        <v>1</v>
      </c>
      <c r="J10" s="216">
        <v>0</v>
      </c>
      <c r="K10" s="84">
        <v>0</v>
      </c>
      <c r="L10" s="84">
        <v>0</v>
      </c>
      <c r="M10" s="190">
        <v>1</v>
      </c>
      <c r="N10" s="216">
        <v>0</v>
      </c>
      <c r="O10" s="190">
        <v>0</v>
      </c>
      <c r="P10" s="190">
        <v>0.5</v>
      </c>
      <c r="Q10" s="86">
        <v>0</v>
      </c>
      <c r="R10" s="190">
        <v>0.5</v>
      </c>
      <c r="S10" s="216">
        <v>0</v>
      </c>
      <c r="T10" s="216">
        <v>0</v>
      </c>
      <c r="U10" s="84">
        <v>0</v>
      </c>
      <c r="V10" s="84">
        <v>0</v>
      </c>
      <c r="W10" s="190">
        <v>1</v>
      </c>
      <c r="X10" s="190">
        <v>0</v>
      </c>
      <c r="Y10" s="216">
        <v>0</v>
      </c>
      <c r="Z10" s="216">
        <v>0</v>
      </c>
      <c r="AA10" s="216">
        <v>0</v>
      </c>
      <c r="AB10" s="190">
        <v>1</v>
      </c>
      <c r="AC10" s="84">
        <v>0</v>
      </c>
      <c r="AD10" s="216">
        <v>0.5</v>
      </c>
      <c r="AE10" s="229">
        <v>1</v>
      </c>
      <c r="AF10" s="190">
        <v>0.5</v>
      </c>
      <c r="AG10" s="216">
        <v>0</v>
      </c>
      <c r="AH10" s="216">
        <v>0</v>
      </c>
      <c r="AI10" s="78">
        <v>0</v>
      </c>
      <c r="AJ10" s="189">
        <v>0</v>
      </c>
      <c r="AK10" s="190">
        <v>1</v>
      </c>
      <c r="AL10" s="84">
        <v>0</v>
      </c>
      <c r="AM10" s="84">
        <v>0.5</v>
      </c>
      <c r="AN10" s="84">
        <v>1</v>
      </c>
      <c r="AO10" s="216">
        <v>1</v>
      </c>
      <c r="AP10" s="78">
        <v>1</v>
      </c>
      <c r="AQ10" s="190">
        <v>0.5</v>
      </c>
      <c r="AR10" s="84">
        <v>0</v>
      </c>
      <c r="AS10" s="84">
        <v>0</v>
      </c>
      <c r="AT10" s="216">
        <v>0</v>
      </c>
      <c r="AU10" s="191">
        <v>0</v>
      </c>
      <c r="AV10" s="84">
        <v>0</v>
      </c>
      <c r="AW10" s="190">
        <v>0</v>
      </c>
      <c r="AX10" s="190">
        <v>0</v>
      </c>
      <c r="AY10" s="216">
        <v>0</v>
      </c>
      <c r="AZ10" s="78">
        <v>0</v>
      </c>
      <c r="BA10" s="216">
        <v>0</v>
      </c>
      <c r="BB10" s="84">
        <v>0</v>
      </c>
      <c r="BC10" s="84">
        <v>0.5</v>
      </c>
      <c r="BD10" s="190">
        <v>1</v>
      </c>
      <c r="BE10" s="190">
        <v>0.5</v>
      </c>
      <c r="BF10" s="84">
        <v>0</v>
      </c>
      <c r="BG10" s="84">
        <v>0</v>
      </c>
      <c r="BH10" s="84">
        <v>0.5</v>
      </c>
      <c r="BI10" s="78">
        <v>1</v>
      </c>
      <c r="BJ10" s="78">
        <v>1</v>
      </c>
      <c r="BK10" s="216">
        <v>0</v>
      </c>
      <c r="BL10" s="84">
        <v>0</v>
      </c>
      <c r="BM10" s="84">
        <v>0</v>
      </c>
      <c r="BN10" s="216">
        <v>0</v>
      </c>
      <c r="BO10" s="78">
        <v>0</v>
      </c>
      <c r="BP10" s="216">
        <v>0.5</v>
      </c>
      <c r="BQ10" s="84">
        <v>1</v>
      </c>
      <c r="BR10" s="190">
        <v>1</v>
      </c>
      <c r="BS10" s="84">
        <v>0</v>
      </c>
      <c r="BT10" s="78">
        <v>0</v>
      </c>
      <c r="BU10" s="84">
        <v>1</v>
      </c>
      <c r="BV10" s="216">
        <v>0</v>
      </c>
      <c r="BW10" s="190">
        <v>1</v>
      </c>
      <c r="BX10" s="190">
        <v>0</v>
      </c>
      <c r="BY10" s="84">
        <v>0</v>
      </c>
      <c r="BZ10" s="216">
        <v>0</v>
      </c>
      <c r="CA10" s="190">
        <v>0.5</v>
      </c>
      <c r="CB10" s="190">
        <v>0</v>
      </c>
      <c r="CC10" s="190">
        <v>0</v>
      </c>
      <c r="CD10" s="190">
        <v>0.5</v>
      </c>
      <c r="CE10" s="216">
        <v>0</v>
      </c>
      <c r="CF10" s="216">
        <v>0</v>
      </c>
      <c r="CG10" s="78">
        <v>0</v>
      </c>
      <c r="CH10" s="216">
        <v>0</v>
      </c>
      <c r="CI10" s="84">
        <v>0.5</v>
      </c>
      <c r="CJ10" s="84">
        <v>0</v>
      </c>
      <c r="CK10" s="190">
        <v>0.5</v>
      </c>
      <c r="CL10" s="190">
        <v>0.5</v>
      </c>
      <c r="CM10" s="78">
        <v>0</v>
      </c>
      <c r="CN10" s="286">
        <v>0</v>
      </c>
      <c r="CO10" s="190">
        <v>0.5</v>
      </c>
      <c r="CP10" s="78">
        <v>0</v>
      </c>
      <c r="CQ10" s="190">
        <v>1</v>
      </c>
      <c r="CR10" s="84">
        <v>0</v>
      </c>
      <c r="CS10" s="189">
        <v>0.5</v>
      </c>
      <c r="CT10" s="84">
        <v>0.5</v>
      </c>
      <c r="CU10" s="216">
        <v>0</v>
      </c>
      <c r="CV10" s="84">
        <v>0</v>
      </c>
      <c r="CW10" s="78">
        <v>0</v>
      </c>
      <c r="CX10" s="190">
        <v>1</v>
      </c>
      <c r="CY10" s="78">
        <v>0</v>
      </c>
      <c r="CZ10" s="84">
        <v>0</v>
      </c>
      <c r="DA10" s="190">
        <v>1</v>
      </c>
      <c r="DB10" s="84">
        <v>0</v>
      </c>
      <c r="DC10" s="84">
        <v>0</v>
      </c>
      <c r="DD10" s="85">
        <v>0.5</v>
      </c>
      <c r="DE10" s="78">
        <v>0</v>
      </c>
      <c r="DF10" s="190">
        <v>1</v>
      </c>
      <c r="DG10" s="190">
        <v>0</v>
      </c>
      <c r="DH10" s="84">
        <v>0</v>
      </c>
      <c r="DI10" s="84">
        <v>0.5</v>
      </c>
      <c r="DJ10" s="84">
        <v>1</v>
      </c>
      <c r="DK10" s="190">
        <v>0.5</v>
      </c>
      <c r="DL10" s="84">
        <v>0</v>
      </c>
      <c r="DM10" s="84">
        <v>1</v>
      </c>
      <c r="DN10" s="84">
        <v>1</v>
      </c>
      <c r="DO10" s="84">
        <v>0.5</v>
      </c>
      <c r="DP10" s="7">
        <v>1</v>
      </c>
      <c r="DQ10" s="84">
        <v>0.5</v>
      </c>
      <c r="DR10" s="84">
        <v>0</v>
      </c>
      <c r="DS10" s="84">
        <v>0</v>
      </c>
      <c r="DT10" s="84">
        <v>0</v>
      </c>
      <c r="DU10" s="84">
        <v>0.5</v>
      </c>
      <c r="DV10" s="84">
        <v>0</v>
      </c>
    </row>
    <row r="11" spans="1:126" ht="15.75" customHeight="1" x14ac:dyDescent="0.3">
      <c r="A11" s="5">
        <v>8</v>
      </c>
      <c r="B11" s="51" t="s">
        <v>41</v>
      </c>
      <c r="C11" s="190">
        <v>0</v>
      </c>
      <c r="D11" s="84">
        <v>0</v>
      </c>
      <c r="E11" s="86">
        <v>0</v>
      </c>
      <c r="F11" s="84">
        <v>0</v>
      </c>
      <c r="G11" s="273">
        <v>1</v>
      </c>
      <c r="H11" s="217">
        <v>0</v>
      </c>
      <c r="I11" s="217">
        <v>1</v>
      </c>
      <c r="J11" s="217">
        <v>1</v>
      </c>
      <c r="K11" s="84">
        <v>0</v>
      </c>
      <c r="L11" s="84">
        <v>0</v>
      </c>
      <c r="M11" s="217">
        <v>1</v>
      </c>
      <c r="N11" s="216">
        <v>0</v>
      </c>
      <c r="O11" s="190">
        <v>0</v>
      </c>
      <c r="P11" s="261">
        <v>1</v>
      </c>
      <c r="Q11" s="86">
        <v>0</v>
      </c>
      <c r="R11" s="216">
        <v>0</v>
      </c>
      <c r="S11" s="216">
        <v>0</v>
      </c>
      <c r="T11" s="216">
        <v>0</v>
      </c>
      <c r="U11" s="84">
        <v>0</v>
      </c>
      <c r="V11" s="84">
        <v>0</v>
      </c>
      <c r="W11" s="217">
        <v>1</v>
      </c>
      <c r="X11" s="190">
        <v>0</v>
      </c>
      <c r="Y11" s="217">
        <v>0.5</v>
      </c>
      <c r="Z11" s="216">
        <v>0</v>
      </c>
      <c r="AA11" s="216">
        <v>0</v>
      </c>
      <c r="AB11" s="217">
        <v>1</v>
      </c>
      <c r="AC11" s="86">
        <v>0</v>
      </c>
      <c r="AD11" s="216">
        <v>0</v>
      </c>
      <c r="AE11" s="217">
        <v>1</v>
      </c>
      <c r="AF11" s="217">
        <v>1</v>
      </c>
      <c r="AG11" s="216">
        <v>0</v>
      </c>
      <c r="AH11" s="216">
        <v>0</v>
      </c>
      <c r="AI11" s="78">
        <v>0</v>
      </c>
      <c r="AJ11" s="189">
        <v>0</v>
      </c>
      <c r="AK11" s="217">
        <v>1</v>
      </c>
      <c r="AL11" s="84">
        <v>0</v>
      </c>
      <c r="AM11" s="78">
        <v>0.5</v>
      </c>
      <c r="AN11" s="86">
        <v>1</v>
      </c>
      <c r="AO11" s="216">
        <v>1</v>
      </c>
      <c r="AP11" s="86">
        <v>1</v>
      </c>
      <c r="AQ11" s="217">
        <v>0</v>
      </c>
      <c r="AR11" s="84">
        <v>0</v>
      </c>
      <c r="AS11" s="84">
        <v>0</v>
      </c>
      <c r="AT11" s="216">
        <v>0</v>
      </c>
      <c r="AU11" s="191">
        <v>0</v>
      </c>
      <c r="AV11" s="86">
        <v>0</v>
      </c>
      <c r="AW11" s="190">
        <v>0</v>
      </c>
      <c r="AX11" s="217">
        <v>0</v>
      </c>
      <c r="AY11" s="216">
        <v>0</v>
      </c>
      <c r="AZ11" s="78">
        <v>0</v>
      </c>
      <c r="BA11" s="216">
        <v>0</v>
      </c>
      <c r="BB11" s="84">
        <v>0</v>
      </c>
      <c r="BC11" s="86">
        <v>1</v>
      </c>
      <c r="BD11" s="84">
        <v>0</v>
      </c>
      <c r="BE11" s="217">
        <v>0</v>
      </c>
      <c r="BF11" s="216">
        <v>0</v>
      </c>
      <c r="BG11" s="86">
        <v>1</v>
      </c>
      <c r="BH11" s="86">
        <v>1</v>
      </c>
      <c r="BI11" s="78">
        <v>1</v>
      </c>
      <c r="BJ11" s="78">
        <v>0</v>
      </c>
      <c r="BK11" s="216">
        <v>0</v>
      </c>
      <c r="BL11" s="84">
        <v>0</v>
      </c>
      <c r="BM11" s="84">
        <v>0</v>
      </c>
      <c r="BN11" s="216">
        <v>0</v>
      </c>
      <c r="BO11" s="78">
        <v>0</v>
      </c>
      <c r="BP11" s="216">
        <v>1</v>
      </c>
      <c r="BQ11" s="78">
        <v>1</v>
      </c>
      <c r="BR11" s="217">
        <v>1</v>
      </c>
      <c r="BS11" s="84">
        <v>0</v>
      </c>
      <c r="BT11" s="78">
        <v>0</v>
      </c>
      <c r="BU11" s="86">
        <v>0</v>
      </c>
      <c r="BV11" s="216">
        <v>1</v>
      </c>
      <c r="BW11" s="217">
        <v>1</v>
      </c>
      <c r="BX11" s="217">
        <v>0</v>
      </c>
      <c r="BY11" s="84">
        <v>0</v>
      </c>
      <c r="BZ11" s="84">
        <v>0</v>
      </c>
      <c r="CA11" s="84">
        <v>0</v>
      </c>
      <c r="CB11" s="217">
        <v>0</v>
      </c>
      <c r="CC11" s="216">
        <v>0</v>
      </c>
      <c r="CD11" s="216">
        <v>0</v>
      </c>
      <c r="CE11" s="216">
        <v>0</v>
      </c>
      <c r="CF11" s="216">
        <v>0</v>
      </c>
      <c r="CG11" s="78">
        <v>0</v>
      </c>
      <c r="CH11" s="216">
        <v>0</v>
      </c>
      <c r="CI11" s="84">
        <v>0</v>
      </c>
      <c r="CJ11" s="84">
        <v>0</v>
      </c>
      <c r="CK11" s="217">
        <v>1</v>
      </c>
      <c r="CL11" s="216">
        <v>0</v>
      </c>
      <c r="CM11" s="84">
        <v>0</v>
      </c>
      <c r="CN11" s="86">
        <v>1</v>
      </c>
      <c r="CO11" s="216">
        <v>0</v>
      </c>
      <c r="CP11" s="78">
        <v>0</v>
      </c>
      <c r="CQ11" s="217">
        <v>1</v>
      </c>
      <c r="CR11" s="84">
        <v>0</v>
      </c>
      <c r="CS11" s="188">
        <v>0</v>
      </c>
      <c r="CT11" s="86">
        <v>0</v>
      </c>
      <c r="CU11" s="216">
        <v>0</v>
      </c>
      <c r="CV11" s="84">
        <v>0</v>
      </c>
      <c r="CW11" s="84">
        <v>0</v>
      </c>
      <c r="CX11" s="217">
        <v>1</v>
      </c>
      <c r="CY11" s="78">
        <v>0</v>
      </c>
      <c r="CZ11" s="86">
        <v>0.5</v>
      </c>
      <c r="DA11" s="217">
        <v>0</v>
      </c>
      <c r="DB11" s="84">
        <v>0</v>
      </c>
      <c r="DC11" s="84">
        <v>0</v>
      </c>
      <c r="DD11" s="85">
        <v>0</v>
      </c>
      <c r="DE11" s="84">
        <v>0</v>
      </c>
      <c r="DF11" s="217">
        <v>0</v>
      </c>
      <c r="DG11" s="217">
        <v>1</v>
      </c>
      <c r="DH11" s="84">
        <v>0</v>
      </c>
      <c r="DI11" s="86">
        <v>1</v>
      </c>
      <c r="DJ11" s="84">
        <v>1</v>
      </c>
      <c r="DK11" s="217">
        <v>1</v>
      </c>
      <c r="DL11" s="84">
        <v>0</v>
      </c>
      <c r="DM11" s="86">
        <v>1</v>
      </c>
      <c r="DN11" s="84">
        <v>1</v>
      </c>
      <c r="DO11" s="84">
        <v>1</v>
      </c>
      <c r="DP11" s="7">
        <v>0.5</v>
      </c>
      <c r="DQ11" s="86">
        <v>0</v>
      </c>
      <c r="DR11" s="84">
        <v>0</v>
      </c>
      <c r="DS11" s="84">
        <v>0</v>
      </c>
      <c r="DT11" s="84">
        <v>0</v>
      </c>
      <c r="DU11" s="86">
        <v>1</v>
      </c>
      <c r="DV11" s="84">
        <v>0</v>
      </c>
    </row>
    <row r="12" spans="1:126" ht="15.75" customHeight="1" x14ac:dyDescent="0.3">
      <c r="A12" s="5">
        <v>9</v>
      </c>
      <c r="B12" s="51" t="s">
        <v>52</v>
      </c>
      <c r="C12" s="190">
        <v>0</v>
      </c>
      <c r="D12" s="84">
        <v>0</v>
      </c>
      <c r="E12" s="78">
        <v>0</v>
      </c>
      <c r="F12" s="84">
        <v>0</v>
      </c>
      <c r="G12" s="247">
        <v>0</v>
      </c>
      <c r="H12" s="216">
        <v>0</v>
      </c>
      <c r="I12" s="216">
        <v>1</v>
      </c>
      <c r="J12" s="217">
        <v>1</v>
      </c>
      <c r="K12" s="84">
        <v>0</v>
      </c>
      <c r="L12" s="84">
        <v>0</v>
      </c>
      <c r="M12" s="216">
        <v>1</v>
      </c>
      <c r="N12" s="216">
        <v>0</v>
      </c>
      <c r="O12" s="190">
        <v>0</v>
      </c>
      <c r="P12" s="261">
        <v>1</v>
      </c>
      <c r="Q12" s="78">
        <v>0</v>
      </c>
      <c r="R12" s="216">
        <v>0</v>
      </c>
      <c r="S12" s="216">
        <v>0</v>
      </c>
      <c r="T12" s="216">
        <v>0</v>
      </c>
      <c r="U12" s="84">
        <v>0</v>
      </c>
      <c r="V12" s="84">
        <v>0</v>
      </c>
      <c r="W12" s="217">
        <v>1</v>
      </c>
      <c r="X12" s="190">
        <v>0</v>
      </c>
      <c r="Y12" s="216">
        <v>0</v>
      </c>
      <c r="Z12" s="216">
        <v>0</v>
      </c>
      <c r="AA12" s="216">
        <v>0</v>
      </c>
      <c r="AB12" s="216">
        <v>1</v>
      </c>
      <c r="AC12" s="78">
        <v>0</v>
      </c>
      <c r="AD12" s="216">
        <v>0</v>
      </c>
      <c r="AE12" s="86">
        <v>1</v>
      </c>
      <c r="AF12" s="216">
        <v>0</v>
      </c>
      <c r="AG12" s="216">
        <v>0</v>
      </c>
      <c r="AH12" s="216">
        <v>0</v>
      </c>
      <c r="AI12" s="78">
        <v>0</v>
      </c>
      <c r="AJ12" s="189">
        <v>0</v>
      </c>
      <c r="AK12" s="86">
        <v>1</v>
      </c>
      <c r="AL12" s="84">
        <v>0</v>
      </c>
      <c r="AM12" s="78">
        <v>1</v>
      </c>
      <c r="AN12" s="84">
        <v>1</v>
      </c>
      <c r="AO12" s="216">
        <v>1</v>
      </c>
      <c r="AP12" s="78">
        <v>1</v>
      </c>
      <c r="AQ12" s="216">
        <v>0</v>
      </c>
      <c r="AR12" s="84">
        <v>0</v>
      </c>
      <c r="AS12" s="84">
        <v>0</v>
      </c>
      <c r="AT12" s="216">
        <v>0</v>
      </c>
      <c r="AU12" s="191">
        <v>0</v>
      </c>
      <c r="AV12" s="78">
        <v>0</v>
      </c>
      <c r="AW12" s="190">
        <v>0</v>
      </c>
      <c r="AX12" s="216">
        <v>0</v>
      </c>
      <c r="AY12" s="216">
        <v>0</v>
      </c>
      <c r="AZ12" s="78">
        <v>0</v>
      </c>
      <c r="BA12" s="216">
        <v>0</v>
      </c>
      <c r="BB12" s="84">
        <v>0</v>
      </c>
      <c r="BC12" s="78">
        <v>1</v>
      </c>
      <c r="BD12" s="84">
        <v>0</v>
      </c>
      <c r="BE12" s="216">
        <v>0</v>
      </c>
      <c r="BF12" s="84">
        <v>0</v>
      </c>
      <c r="BG12" s="84">
        <v>1</v>
      </c>
      <c r="BH12" s="86">
        <v>1</v>
      </c>
      <c r="BI12" s="78">
        <v>1</v>
      </c>
      <c r="BJ12" s="78">
        <v>0</v>
      </c>
      <c r="BK12" s="216">
        <v>0</v>
      </c>
      <c r="BL12" s="84">
        <v>0</v>
      </c>
      <c r="BM12" s="84">
        <v>0</v>
      </c>
      <c r="BN12" s="216">
        <v>0</v>
      </c>
      <c r="BO12" s="78">
        <v>0</v>
      </c>
      <c r="BP12" s="216">
        <v>0.5</v>
      </c>
      <c r="BQ12" s="78">
        <v>1</v>
      </c>
      <c r="BR12" s="216">
        <v>1</v>
      </c>
      <c r="BS12" s="84">
        <v>0</v>
      </c>
      <c r="BT12" s="78">
        <v>0</v>
      </c>
      <c r="BU12" s="78">
        <v>0</v>
      </c>
      <c r="BV12" s="216">
        <v>0.5</v>
      </c>
      <c r="BW12" s="216">
        <v>1</v>
      </c>
      <c r="BX12" s="216">
        <v>0</v>
      </c>
      <c r="BY12" s="84">
        <v>0</v>
      </c>
      <c r="BZ12" s="84">
        <v>0</v>
      </c>
      <c r="CA12" s="84">
        <v>0</v>
      </c>
      <c r="CB12" s="190">
        <v>0</v>
      </c>
      <c r="CC12" s="216">
        <v>0</v>
      </c>
      <c r="CD12" s="216">
        <v>0</v>
      </c>
      <c r="CE12" s="216">
        <v>0</v>
      </c>
      <c r="CF12" s="216">
        <v>0</v>
      </c>
      <c r="CG12" s="78">
        <v>0</v>
      </c>
      <c r="CH12" s="216">
        <v>0</v>
      </c>
      <c r="CI12" s="84">
        <v>0</v>
      </c>
      <c r="CJ12" s="84">
        <v>0</v>
      </c>
      <c r="CK12" s="216">
        <v>1</v>
      </c>
      <c r="CL12" s="216">
        <v>0</v>
      </c>
      <c r="CM12" s="78">
        <v>0</v>
      </c>
      <c r="CN12" s="78">
        <v>0.5</v>
      </c>
      <c r="CO12" s="216">
        <v>0</v>
      </c>
      <c r="CP12" s="78">
        <v>0</v>
      </c>
      <c r="CQ12" s="216">
        <v>0.5</v>
      </c>
      <c r="CR12" s="84">
        <v>0</v>
      </c>
      <c r="CS12" s="84">
        <v>0</v>
      </c>
      <c r="CT12" s="78">
        <v>0</v>
      </c>
      <c r="CU12" s="216">
        <v>0</v>
      </c>
      <c r="CV12" s="84">
        <v>0</v>
      </c>
      <c r="CW12" s="84">
        <v>0</v>
      </c>
      <c r="CX12" s="216">
        <v>0</v>
      </c>
      <c r="CY12" s="78">
        <v>0</v>
      </c>
      <c r="CZ12" s="84">
        <v>0</v>
      </c>
      <c r="DA12" s="216">
        <v>1</v>
      </c>
      <c r="DB12" s="84">
        <v>0</v>
      </c>
      <c r="DC12" s="84">
        <v>0</v>
      </c>
      <c r="DD12" s="85">
        <v>0</v>
      </c>
      <c r="DE12" s="78">
        <v>0</v>
      </c>
      <c r="DF12" s="216">
        <v>0</v>
      </c>
      <c r="DG12" s="216">
        <v>0.5</v>
      </c>
      <c r="DH12" s="84">
        <v>0</v>
      </c>
      <c r="DI12" s="84">
        <v>1</v>
      </c>
      <c r="DJ12" s="84">
        <v>1</v>
      </c>
      <c r="DK12" s="216">
        <v>0</v>
      </c>
      <c r="DL12" s="84">
        <v>0</v>
      </c>
      <c r="DM12" s="86">
        <v>1</v>
      </c>
      <c r="DN12" s="84">
        <v>0.5</v>
      </c>
      <c r="DO12" s="84">
        <v>1</v>
      </c>
      <c r="DP12" s="7">
        <v>1</v>
      </c>
      <c r="DQ12" s="84">
        <v>0</v>
      </c>
      <c r="DR12" s="84">
        <v>0</v>
      </c>
      <c r="DS12" s="84">
        <v>0</v>
      </c>
      <c r="DT12" s="84">
        <v>0</v>
      </c>
      <c r="DU12" s="86">
        <v>1</v>
      </c>
      <c r="DV12" s="84">
        <v>0</v>
      </c>
    </row>
    <row r="13" spans="1:126" ht="15.75" customHeight="1" x14ac:dyDescent="0.3">
      <c r="A13" s="5">
        <v>10</v>
      </c>
      <c r="B13" s="51" t="s">
        <v>42</v>
      </c>
      <c r="C13" s="190">
        <v>0</v>
      </c>
      <c r="D13" s="84">
        <v>0</v>
      </c>
      <c r="E13" s="84">
        <v>0</v>
      </c>
      <c r="F13" s="84">
        <v>0</v>
      </c>
      <c r="G13" s="272">
        <v>0</v>
      </c>
      <c r="H13" s="190">
        <v>0</v>
      </c>
      <c r="I13" s="190">
        <v>0</v>
      </c>
      <c r="J13" s="190">
        <v>1</v>
      </c>
      <c r="K13" s="84">
        <v>0</v>
      </c>
      <c r="L13" s="84">
        <v>0</v>
      </c>
      <c r="M13" s="190">
        <v>0</v>
      </c>
      <c r="N13" s="216">
        <v>0</v>
      </c>
      <c r="O13" s="190">
        <v>0</v>
      </c>
      <c r="P13" s="261">
        <v>0</v>
      </c>
      <c r="Q13" s="84">
        <v>0</v>
      </c>
      <c r="R13" s="216">
        <v>0</v>
      </c>
      <c r="S13" s="216">
        <v>0</v>
      </c>
      <c r="T13" s="216">
        <v>0</v>
      </c>
      <c r="U13" s="84">
        <v>0</v>
      </c>
      <c r="V13" s="84">
        <v>0</v>
      </c>
      <c r="W13" s="190">
        <v>1</v>
      </c>
      <c r="X13" s="190">
        <v>0</v>
      </c>
      <c r="Y13" s="216">
        <v>0</v>
      </c>
      <c r="Z13" s="216">
        <v>0</v>
      </c>
      <c r="AA13" s="216">
        <v>0</v>
      </c>
      <c r="AB13" s="190">
        <v>1</v>
      </c>
      <c r="AC13" s="84">
        <v>0</v>
      </c>
      <c r="AD13" s="216">
        <v>0</v>
      </c>
      <c r="AE13" s="78">
        <v>1</v>
      </c>
      <c r="AF13" s="190">
        <v>0</v>
      </c>
      <c r="AG13" s="216">
        <v>0</v>
      </c>
      <c r="AH13" s="216">
        <v>0</v>
      </c>
      <c r="AI13" s="78">
        <v>0</v>
      </c>
      <c r="AJ13" s="189">
        <v>0</v>
      </c>
      <c r="AK13" s="84">
        <v>1</v>
      </c>
      <c r="AL13" s="84">
        <v>0</v>
      </c>
      <c r="AM13" s="78">
        <v>1</v>
      </c>
      <c r="AN13" s="84">
        <v>1</v>
      </c>
      <c r="AO13" s="84">
        <v>1</v>
      </c>
      <c r="AP13" s="84">
        <v>1</v>
      </c>
      <c r="AQ13" s="190">
        <v>0</v>
      </c>
      <c r="AR13" s="84">
        <v>0</v>
      </c>
      <c r="AS13" s="84">
        <v>0</v>
      </c>
      <c r="AT13" s="216">
        <v>0</v>
      </c>
      <c r="AU13" s="192">
        <v>0</v>
      </c>
      <c r="AV13" s="84">
        <v>0</v>
      </c>
      <c r="AW13" s="190">
        <v>0</v>
      </c>
      <c r="AX13" s="190">
        <v>0</v>
      </c>
      <c r="AY13" s="216">
        <v>0</v>
      </c>
      <c r="AZ13" s="78">
        <v>0</v>
      </c>
      <c r="BA13" s="216">
        <v>0</v>
      </c>
      <c r="BB13" s="84">
        <v>0</v>
      </c>
      <c r="BC13" s="86">
        <v>1</v>
      </c>
      <c r="BD13" s="84">
        <v>0</v>
      </c>
      <c r="BE13" s="190">
        <v>0</v>
      </c>
      <c r="BF13" s="216">
        <v>0</v>
      </c>
      <c r="BG13" s="86">
        <v>0</v>
      </c>
      <c r="BH13" s="84">
        <v>0</v>
      </c>
      <c r="BI13" s="78">
        <v>1</v>
      </c>
      <c r="BJ13" s="78">
        <v>0</v>
      </c>
      <c r="BK13" s="216">
        <v>0</v>
      </c>
      <c r="BL13" s="84">
        <v>0</v>
      </c>
      <c r="BM13" s="84">
        <v>0</v>
      </c>
      <c r="BN13" s="216">
        <v>0</v>
      </c>
      <c r="BO13" s="78">
        <v>0</v>
      </c>
      <c r="BP13" s="216">
        <v>1</v>
      </c>
      <c r="BQ13" s="78">
        <v>1</v>
      </c>
      <c r="BR13" s="190">
        <v>0</v>
      </c>
      <c r="BS13" s="78">
        <v>0</v>
      </c>
      <c r="BT13" s="78">
        <v>0</v>
      </c>
      <c r="BU13" s="84">
        <v>0</v>
      </c>
      <c r="BV13" s="216">
        <v>0</v>
      </c>
      <c r="BW13" s="217">
        <v>0</v>
      </c>
      <c r="BX13" s="190">
        <v>0</v>
      </c>
      <c r="BY13" s="84">
        <v>0</v>
      </c>
      <c r="BZ13" s="84">
        <v>0</v>
      </c>
      <c r="CA13" s="84">
        <v>0</v>
      </c>
      <c r="CB13" s="190">
        <v>0</v>
      </c>
      <c r="CC13" s="216">
        <v>0</v>
      </c>
      <c r="CD13" s="216">
        <v>0</v>
      </c>
      <c r="CE13" s="216">
        <v>0</v>
      </c>
      <c r="CF13" s="216">
        <v>0</v>
      </c>
      <c r="CG13" s="78">
        <v>0</v>
      </c>
      <c r="CH13" s="216">
        <v>0</v>
      </c>
      <c r="CI13" s="84">
        <v>0</v>
      </c>
      <c r="CJ13" s="84">
        <v>0</v>
      </c>
      <c r="CK13" s="190">
        <v>0</v>
      </c>
      <c r="CL13" s="216">
        <v>0</v>
      </c>
      <c r="CM13" s="84">
        <v>0</v>
      </c>
      <c r="CN13" s="78">
        <v>1</v>
      </c>
      <c r="CO13" s="216">
        <v>0</v>
      </c>
      <c r="CP13" s="78">
        <v>0</v>
      </c>
      <c r="CQ13" s="190">
        <v>1</v>
      </c>
      <c r="CR13" s="84">
        <v>0</v>
      </c>
      <c r="CS13" s="78">
        <v>0</v>
      </c>
      <c r="CT13" s="84">
        <v>0</v>
      </c>
      <c r="CU13" s="216">
        <v>0</v>
      </c>
      <c r="CV13" s="84">
        <v>0</v>
      </c>
      <c r="CW13" s="84">
        <v>0</v>
      </c>
      <c r="CX13" s="190">
        <v>1</v>
      </c>
      <c r="CY13" s="78">
        <v>0</v>
      </c>
      <c r="CZ13" s="84">
        <v>0</v>
      </c>
      <c r="DA13" s="190">
        <v>0</v>
      </c>
      <c r="DB13" s="84">
        <v>0</v>
      </c>
      <c r="DC13" s="84">
        <v>0</v>
      </c>
      <c r="DD13" s="85">
        <v>0</v>
      </c>
      <c r="DE13" s="84">
        <v>0</v>
      </c>
      <c r="DF13" s="190">
        <v>0</v>
      </c>
      <c r="DG13" s="216">
        <v>0</v>
      </c>
      <c r="DH13" s="84">
        <v>0</v>
      </c>
      <c r="DI13" s="84">
        <v>0</v>
      </c>
      <c r="DJ13" s="84">
        <v>1</v>
      </c>
      <c r="DK13" s="217">
        <v>0</v>
      </c>
      <c r="DL13" s="84">
        <v>0</v>
      </c>
      <c r="DM13" s="84">
        <v>0</v>
      </c>
      <c r="DN13" s="84">
        <v>0</v>
      </c>
      <c r="DO13" s="78">
        <v>1</v>
      </c>
      <c r="DP13" s="7">
        <v>0</v>
      </c>
      <c r="DQ13" s="84">
        <v>0</v>
      </c>
      <c r="DR13" s="84">
        <v>0</v>
      </c>
      <c r="DS13" s="84">
        <v>0</v>
      </c>
      <c r="DT13" s="84">
        <v>0</v>
      </c>
      <c r="DU13" s="78">
        <v>0</v>
      </c>
      <c r="DV13" s="84">
        <v>0</v>
      </c>
    </row>
    <row r="14" spans="1:126" ht="15.75" customHeight="1" x14ac:dyDescent="0.3">
      <c r="A14" s="5">
        <v>11</v>
      </c>
      <c r="B14" s="51" t="s">
        <v>53</v>
      </c>
      <c r="C14" s="190">
        <v>1</v>
      </c>
      <c r="D14" s="84">
        <v>1</v>
      </c>
      <c r="E14" s="84">
        <v>0.5</v>
      </c>
      <c r="F14" s="84">
        <v>0</v>
      </c>
      <c r="G14" s="272">
        <v>1</v>
      </c>
      <c r="H14" s="190">
        <v>1</v>
      </c>
      <c r="I14" s="190">
        <v>1</v>
      </c>
      <c r="J14" s="190">
        <v>1</v>
      </c>
      <c r="K14" s="84">
        <v>0</v>
      </c>
      <c r="L14" s="84">
        <v>0</v>
      </c>
      <c r="M14" s="190">
        <v>1</v>
      </c>
      <c r="N14" s="190">
        <v>1</v>
      </c>
      <c r="O14" s="190">
        <v>1</v>
      </c>
      <c r="P14" s="191">
        <v>1</v>
      </c>
      <c r="Q14" s="84">
        <v>0</v>
      </c>
      <c r="R14" s="216">
        <v>0</v>
      </c>
      <c r="S14" s="216">
        <v>0</v>
      </c>
      <c r="T14" s="216">
        <v>0</v>
      </c>
      <c r="U14" s="84">
        <v>0</v>
      </c>
      <c r="V14" s="190">
        <v>1</v>
      </c>
      <c r="W14" s="190">
        <v>0.5</v>
      </c>
      <c r="X14" s="190">
        <v>0</v>
      </c>
      <c r="Y14" s="190">
        <v>1</v>
      </c>
      <c r="Z14" s="190">
        <v>1</v>
      </c>
      <c r="AA14" s="216">
        <v>0</v>
      </c>
      <c r="AB14" s="190">
        <v>1</v>
      </c>
      <c r="AC14" s="84">
        <v>1</v>
      </c>
      <c r="AD14" s="216">
        <v>0</v>
      </c>
      <c r="AE14" s="291">
        <v>1</v>
      </c>
      <c r="AF14" s="190">
        <v>0.5</v>
      </c>
      <c r="AG14" s="190">
        <v>0.5</v>
      </c>
      <c r="AH14" s="217">
        <v>1</v>
      </c>
      <c r="AI14" s="191">
        <v>1</v>
      </c>
      <c r="AJ14" s="189">
        <v>0</v>
      </c>
      <c r="AK14" s="229">
        <v>1</v>
      </c>
      <c r="AL14" s="217">
        <v>0.5</v>
      </c>
      <c r="AM14" s="78">
        <v>1</v>
      </c>
      <c r="AN14" s="84">
        <v>1</v>
      </c>
      <c r="AO14" s="216">
        <v>1</v>
      </c>
      <c r="AP14" s="84">
        <v>1</v>
      </c>
      <c r="AQ14" s="190">
        <v>1</v>
      </c>
      <c r="AR14" s="84">
        <v>0</v>
      </c>
      <c r="AS14" s="84">
        <v>0</v>
      </c>
      <c r="AT14" s="216">
        <v>0</v>
      </c>
      <c r="AU14" s="189">
        <v>1</v>
      </c>
      <c r="AV14" s="84">
        <v>0</v>
      </c>
      <c r="AW14" s="190">
        <v>1</v>
      </c>
      <c r="AX14" s="190">
        <v>1</v>
      </c>
      <c r="AY14" s="216">
        <v>0.5</v>
      </c>
      <c r="AZ14" s="78">
        <v>0</v>
      </c>
      <c r="BA14" s="216">
        <v>0</v>
      </c>
      <c r="BB14" s="84">
        <v>0</v>
      </c>
      <c r="BC14" s="84">
        <v>1</v>
      </c>
      <c r="BD14" s="84">
        <v>0</v>
      </c>
      <c r="BE14" s="190">
        <v>1</v>
      </c>
      <c r="BF14" s="216">
        <v>1</v>
      </c>
      <c r="BG14" s="78">
        <v>1</v>
      </c>
      <c r="BH14" s="84">
        <v>1</v>
      </c>
      <c r="BI14" s="78">
        <v>1</v>
      </c>
      <c r="BJ14" s="189">
        <v>1</v>
      </c>
      <c r="BK14" s="190">
        <v>1</v>
      </c>
      <c r="BL14" s="84">
        <v>0</v>
      </c>
      <c r="BM14" s="84">
        <v>0</v>
      </c>
      <c r="BN14" s="216">
        <v>0</v>
      </c>
      <c r="BO14" s="78">
        <v>0</v>
      </c>
      <c r="BP14" s="216">
        <v>1</v>
      </c>
      <c r="BQ14" s="78">
        <v>1</v>
      </c>
      <c r="BR14" s="190">
        <v>1</v>
      </c>
      <c r="BS14" s="189">
        <v>1</v>
      </c>
      <c r="BT14" s="78">
        <v>0</v>
      </c>
      <c r="BU14" s="84">
        <v>1</v>
      </c>
      <c r="BV14" s="216">
        <v>0</v>
      </c>
      <c r="BW14" s="190">
        <v>1</v>
      </c>
      <c r="BX14" s="190">
        <v>0.5</v>
      </c>
      <c r="BY14" s="84">
        <v>0</v>
      </c>
      <c r="BZ14" s="190">
        <v>1</v>
      </c>
      <c r="CA14" s="190">
        <v>1</v>
      </c>
      <c r="CB14" s="190">
        <v>0.5</v>
      </c>
      <c r="CC14" s="216">
        <v>0</v>
      </c>
      <c r="CD14" s="190">
        <v>1</v>
      </c>
      <c r="CE14" s="216">
        <v>1</v>
      </c>
      <c r="CF14" s="190">
        <v>0.5</v>
      </c>
      <c r="CG14" s="78">
        <v>0</v>
      </c>
      <c r="CH14" s="216">
        <v>0</v>
      </c>
      <c r="CI14" s="84">
        <v>1</v>
      </c>
      <c r="CJ14" s="84">
        <v>0</v>
      </c>
      <c r="CK14" s="190">
        <v>1</v>
      </c>
      <c r="CL14" s="190">
        <v>1</v>
      </c>
      <c r="CM14" s="84">
        <v>0</v>
      </c>
      <c r="CN14" s="84">
        <v>1</v>
      </c>
      <c r="CO14" s="216">
        <v>0</v>
      </c>
      <c r="CP14" s="189">
        <v>1</v>
      </c>
      <c r="CQ14" s="190">
        <v>1</v>
      </c>
      <c r="CR14" s="84">
        <v>0</v>
      </c>
      <c r="CS14" s="242">
        <v>0.5</v>
      </c>
      <c r="CT14" s="84">
        <v>0.5</v>
      </c>
      <c r="CU14" s="216">
        <v>0</v>
      </c>
      <c r="CV14" s="84">
        <v>0</v>
      </c>
      <c r="CW14" s="84">
        <v>0.5</v>
      </c>
      <c r="CX14" s="190">
        <v>1</v>
      </c>
      <c r="CY14" s="84">
        <v>1</v>
      </c>
      <c r="CZ14" s="84">
        <v>0.5</v>
      </c>
      <c r="DA14" s="190">
        <v>1</v>
      </c>
      <c r="DB14" s="84">
        <v>0</v>
      </c>
      <c r="DC14" s="84">
        <v>0.5</v>
      </c>
      <c r="DD14" s="192">
        <v>1</v>
      </c>
      <c r="DE14" s="84">
        <v>0</v>
      </c>
      <c r="DF14" s="190">
        <v>1</v>
      </c>
      <c r="DG14" s="190">
        <v>1</v>
      </c>
      <c r="DH14" s="84">
        <v>0</v>
      </c>
      <c r="DI14" s="84">
        <v>1</v>
      </c>
      <c r="DJ14" s="190">
        <v>1</v>
      </c>
      <c r="DK14" s="190">
        <v>1</v>
      </c>
      <c r="DL14" s="84">
        <v>0</v>
      </c>
      <c r="DM14" s="84">
        <v>1</v>
      </c>
      <c r="DN14" s="78">
        <v>1</v>
      </c>
      <c r="DO14" s="85">
        <v>1</v>
      </c>
      <c r="DP14" s="7">
        <v>1</v>
      </c>
      <c r="DQ14" s="84">
        <v>0.5</v>
      </c>
      <c r="DR14" s="84">
        <v>0.5</v>
      </c>
      <c r="DS14" s="84">
        <v>0</v>
      </c>
      <c r="DT14" s="84">
        <v>0</v>
      </c>
      <c r="DU14" s="188">
        <v>1</v>
      </c>
      <c r="DV14" s="84">
        <v>0.5</v>
      </c>
    </row>
    <row r="15" spans="1:126" ht="15.75" customHeight="1" x14ac:dyDescent="0.3">
      <c r="A15" s="5">
        <v>12</v>
      </c>
      <c r="B15" s="51" t="s">
        <v>54</v>
      </c>
      <c r="C15" s="216">
        <v>1</v>
      </c>
      <c r="D15" s="84">
        <v>1</v>
      </c>
      <c r="E15" s="78">
        <v>0</v>
      </c>
      <c r="F15" s="84">
        <v>0</v>
      </c>
      <c r="G15" s="272">
        <v>0</v>
      </c>
      <c r="H15" s="216">
        <v>1</v>
      </c>
      <c r="I15" s="216">
        <v>1</v>
      </c>
      <c r="J15" s="216">
        <v>1</v>
      </c>
      <c r="K15" s="84">
        <v>0</v>
      </c>
      <c r="L15" s="84">
        <v>0</v>
      </c>
      <c r="M15" s="216">
        <v>1</v>
      </c>
      <c r="N15" s="216">
        <v>0</v>
      </c>
      <c r="O15" s="190">
        <v>0</v>
      </c>
      <c r="P15" s="261">
        <v>0</v>
      </c>
      <c r="Q15" s="78">
        <v>0</v>
      </c>
      <c r="R15" s="216">
        <v>0</v>
      </c>
      <c r="S15" s="216">
        <v>0</v>
      </c>
      <c r="T15" s="216">
        <v>0</v>
      </c>
      <c r="U15" s="84">
        <v>0</v>
      </c>
      <c r="V15" s="84">
        <v>0</v>
      </c>
      <c r="W15" s="216">
        <v>1</v>
      </c>
      <c r="X15" s="190">
        <v>0</v>
      </c>
      <c r="Y15" s="216">
        <v>1</v>
      </c>
      <c r="Z15" s="216">
        <v>0</v>
      </c>
      <c r="AA15" s="216">
        <v>0</v>
      </c>
      <c r="AB15" s="216">
        <v>1</v>
      </c>
      <c r="AC15" s="78">
        <v>0</v>
      </c>
      <c r="AD15" s="216">
        <v>0</v>
      </c>
      <c r="AE15" s="216">
        <v>1</v>
      </c>
      <c r="AF15" s="216">
        <v>0</v>
      </c>
      <c r="AG15" s="216">
        <v>0</v>
      </c>
      <c r="AH15" s="216">
        <v>1</v>
      </c>
      <c r="AI15" s="78">
        <v>0</v>
      </c>
      <c r="AJ15" s="189">
        <v>0</v>
      </c>
      <c r="AK15" s="85">
        <v>1</v>
      </c>
      <c r="AL15" s="84">
        <v>0</v>
      </c>
      <c r="AM15" s="78">
        <v>1</v>
      </c>
      <c r="AN15" s="78">
        <v>1</v>
      </c>
      <c r="AO15" s="216">
        <v>1</v>
      </c>
      <c r="AP15" s="78">
        <v>1</v>
      </c>
      <c r="AQ15" s="216">
        <v>0</v>
      </c>
      <c r="AR15" s="84">
        <v>0</v>
      </c>
      <c r="AS15" s="84">
        <v>0</v>
      </c>
      <c r="AT15" s="216">
        <v>0</v>
      </c>
      <c r="AU15" s="189">
        <v>0</v>
      </c>
      <c r="AV15" s="78">
        <v>0</v>
      </c>
      <c r="AW15" s="190">
        <v>0</v>
      </c>
      <c r="AX15" s="216">
        <v>1</v>
      </c>
      <c r="AY15" s="216">
        <v>1</v>
      </c>
      <c r="AZ15" s="78">
        <v>0</v>
      </c>
      <c r="BA15" s="216">
        <v>0</v>
      </c>
      <c r="BB15" s="84">
        <v>0</v>
      </c>
      <c r="BC15" s="84">
        <v>0</v>
      </c>
      <c r="BD15" s="84">
        <v>0</v>
      </c>
      <c r="BE15" s="216">
        <v>1</v>
      </c>
      <c r="BF15" s="84">
        <v>1</v>
      </c>
      <c r="BG15" s="78">
        <v>1</v>
      </c>
      <c r="BH15" s="78">
        <v>1</v>
      </c>
      <c r="BI15" s="78">
        <v>1</v>
      </c>
      <c r="BJ15" s="78">
        <v>0</v>
      </c>
      <c r="BK15" s="216">
        <v>0</v>
      </c>
      <c r="BL15" s="84">
        <v>0</v>
      </c>
      <c r="BM15" s="84">
        <v>0</v>
      </c>
      <c r="BN15" s="216">
        <v>0</v>
      </c>
      <c r="BO15" s="85">
        <v>0</v>
      </c>
      <c r="BP15" s="216">
        <v>1</v>
      </c>
      <c r="BQ15" s="78">
        <v>1</v>
      </c>
      <c r="BR15" s="216">
        <v>1</v>
      </c>
      <c r="BS15" s="189">
        <v>1</v>
      </c>
      <c r="BT15" s="78">
        <v>0</v>
      </c>
      <c r="BU15" s="78">
        <v>1</v>
      </c>
      <c r="BV15" s="216">
        <v>0</v>
      </c>
      <c r="BW15" s="216">
        <v>1</v>
      </c>
      <c r="BX15" s="216">
        <v>0</v>
      </c>
      <c r="BY15" s="84">
        <v>0</v>
      </c>
      <c r="BZ15" s="84">
        <v>0</v>
      </c>
      <c r="CA15" s="84">
        <v>0</v>
      </c>
      <c r="CB15" s="190">
        <v>0</v>
      </c>
      <c r="CC15" s="216">
        <v>0</v>
      </c>
      <c r="CD15" s="216">
        <v>0</v>
      </c>
      <c r="CE15" s="216">
        <v>0</v>
      </c>
      <c r="CF15" s="216">
        <v>0</v>
      </c>
      <c r="CG15" s="78">
        <v>0</v>
      </c>
      <c r="CH15" s="216">
        <v>0</v>
      </c>
      <c r="CI15" s="78">
        <v>1</v>
      </c>
      <c r="CJ15" s="84">
        <v>0</v>
      </c>
      <c r="CK15" s="216">
        <v>1</v>
      </c>
      <c r="CL15" s="216">
        <v>0</v>
      </c>
      <c r="CM15" s="78">
        <v>0</v>
      </c>
      <c r="CN15" s="84">
        <v>1</v>
      </c>
      <c r="CO15" s="216">
        <v>0</v>
      </c>
      <c r="CP15" s="85">
        <v>0</v>
      </c>
      <c r="CQ15" s="216">
        <v>1</v>
      </c>
      <c r="CR15" s="84">
        <v>0</v>
      </c>
      <c r="CS15" s="242">
        <v>1</v>
      </c>
      <c r="CT15" s="78">
        <v>0</v>
      </c>
      <c r="CU15" s="216">
        <v>0</v>
      </c>
      <c r="CV15" s="84">
        <v>0</v>
      </c>
      <c r="CW15" s="84">
        <v>0</v>
      </c>
      <c r="CX15" s="216">
        <v>1</v>
      </c>
      <c r="CY15" s="78">
        <v>0</v>
      </c>
      <c r="CZ15" s="84">
        <v>0</v>
      </c>
      <c r="DA15" s="216">
        <v>1</v>
      </c>
      <c r="DB15" s="84">
        <v>0</v>
      </c>
      <c r="DC15" s="84">
        <v>0</v>
      </c>
      <c r="DD15" s="85">
        <v>0</v>
      </c>
      <c r="DE15" s="78">
        <v>0</v>
      </c>
      <c r="DF15" s="216">
        <v>1</v>
      </c>
      <c r="DG15" s="216">
        <v>1</v>
      </c>
      <c r="DH15" s="84">
        <v>0</v>
      </c>
      <c r="DI15" s="82">
        <v>1</v>
      </c>
      <c r="DJ15" s="216">
        <v>1</v>
      </c>
      <c r="DK15" s="216">
        <v>0</v>
      </c>
      <c r="DL15" s="84">
        <v>0</v>
      </c>
      <c r="DM15" s="84">
        <v>1</v>
      </c>
      <c r="DN15" s="78">
        <v>1</v>
      </c>
      <c r="DO15" s="85">
        <v>1</v>
      </c>
      <c r="DP15" s="7">
        <v>1</v>
      </c>
      <c r="DQ15" s="78">
        <v>1</v>
      </c>
      <c r="DR15" s="84">
        <v>0</v>
      </c>
      <c r="DS15" s="84">
        <v>0</v>
      </c>
      <c r="DT15" s="84">
        <v>0</v>
      </c>
      <c r="DU15" s="78">
        <v>1</v>
      </c>
      <c r="DV15" s="84">
        <v>0</v>
      </c>
    </row>
    <row r="16" spans="1:126" ht="16.5" customHeight="1" x14ac:dyDescent="0.3">
      <c r="A16" s="15">
        <v>13</v>
      </c>
      <c r="B16" s="51" t="s">
        <v>55</v>
      </c>
      <c r="C16" s="216">
        <v>1</v>
      </c>
      <c r="D16" s="84">
        <v>0</v>
      </c>
      <c r="E16" s="78">
        <v>0</v>
      </c>
      <c r="F16" s="84">
        <v>0</v>
      </c>
      <c r="G16" s="272">
        <v>0</v>
      </c>
      <c r="H16" s="216">
        <v>1</v>
      </c>
      <c r="I16" s="216">
        <v>1</v>
      </c>
      <c r="J16" s="216">
        <v>1</v>
      </c>
      <c r="K16" s="84">
        <v>0</v>
      </c>
      <c r="L16" s="84">
        <v>0</v>
      </c>
      <c r="M16" s="190">
        <v>1</v>
      </c>
      <c r="N16" s="216">
        <v>0</v>
      </c>
      <c r="O16" s="190">
        <v>0</v>
      </c>
      <c r="P16" s="217">
        <v>0</v>
      </c>
      <c r="Q16" s="78">
        <v>0</v>
      </c>
      <c r="R16" s="216">
        <v>0</v>
      </c>
      <c r="S16" s="216">
        <v>0</v>
      </c>
      <c r="T16" s="216">
        <v>0</v>
      </c>
      <c r="U16" s="84">
        <v>0</v>
      </c>
      <c r="V16" s="84">
        <v>0</v>
      </c>
      <c r="W16" s="216">
        <v>1</v>
      </c>
      <c r="X16" s="190">
        <v>0</v>
      </c>
      <c r="Y16" s="216">
        <v>0</v>
      </c>
      <c r="Z16" s="263">
        <v>1</v>
      </c>
      <c r="AA16" s="216">
        <v>0</v>
      </c>
      <c r="AB16" s="190">
        <v>1</v>
      </c>
      <c r="AC16" s="78">
        <v>0</v>
      </c>
      <c r="AD16" s="216">
        <v>0</v>
      </c>
      <c r="AE16" s="229">
        <v>1</v>
      </c>
      <c r="AF16" s="216">
        <v>0</v>
      </c>
      <c r="AG16" s="216">
        <v>0</v>
      </c>
      <c r="AH16" s="216">
        <v>0</v>
      </c>
      <c r="AI16" s="191">
        <v>1</v>
      </c>
      <c r="AJ16" s="189">
        <v>0</v>
      </c>
      <c r="AK16" s="216">
        <v>1</v>
      </c>
      <c r="AL16" s="84">
        <v>0</v>
      </c>
      <c r="AM16" s="78">
        <v>1</v>
      </c>
      <c r="AN16" s="78">
        <v>1</v>
      </c>
      <c r="AO16" s="216">
        <v>1</v>
      </c>
      <c r="AP16" s="84">
        <v>1</v>
      </c>
      <c r="AQ16" s="216">
        <v>0</v>
      </c>
      <c r="AR16" s="84">
        <v>0</v>
      </c>
      <c r="AS16" s="84">
        <v>0</v>
      </c>
      <c r="AT16" s="216">
        <v>0</v>
      </c>
      <c r="AU16" s="189">
        <v>0</v>
      </c>
      <c r="AV16" s="78">
        <v>0</v>
      </c>
      <c r="AW16" s="190">
        <v>0</v>
      </c>
      <c r="AX16" s="216">
        <v>1</v>
      </c>
      <c r="AY16" s="216">
        <v>0</v>
      </c>
      <c r="AZ16" s="78">
        <v>0</v>
      </c>
      <c r="BA16" s="216">
        <v>0</v>
      </c>
      <c r="BB16" s="84">
        <v>0</v>
      </c>
      <c r="BC16" s="84">
        <v>1</v>
      </c>
      <c r="BD16" s="84">
        <v>0</v>
      </c>
      <c r="BE16" s="216">
        <v>0</v>
      </c>
      <c r="BF16" s="84">
        <v>0</v>
      </c>
      <c r="BG16" s="78">
        <v>1</v>
      </c>
      <c r="BH16" s="78">
        <v>1</v>
      </c>
      <c r="BI16" s="78">
        <v>1</v>
      </c>
      <c r="BJ16" s="78">
        <v>0</v>
      </c>
      <c r="BK16" s="216">
        <v>1</v>
      </c>
      <c r="BL16" s="84">
        <v>0</v>
      </c>
      <c r="BM16" s="84">
        <v>0</v>
      </c>
      <c r="BN16" s="216">
        <v>0</v>
      </c>
      <c r="BO16" s="78">
        <v>0</v>
      </c>
      <c r="BP16" s="216">
        <v>1</v>
      </c>
      <c r="BQ16" s="78">
        <v>1</v>
      </c>
      <c r="BR16" s="190">
        <v>1</v>
      </c>
      <c r="BS16" s="78">
        <v>0</v>
      </c>
      <c r="BT16" s="78">
        <v>0</v>
      </c>
      <c r="BU16" s="78">
        <v>0</v>
      </c>
      <c r="BV16" s="216">
        <v>0</v>
      </c>
      <c r="BW16" s="216">
        <v>1</v>
      </c>
      <c r="BX16" s="216">
        <v>0</v>
      </c>
      <c r="BY16" s="84">
        <v>0</v>
      </c>
      <c r="BZ16" s="84">
        <v>0</v>
      </c>
      <c r="CA16" s="84">
        <v>0</v>
      </c>
      <c r="CB16" s="190">
        <v>0</v>
      </c>
      <c r="CC16" s="216">
        <v>0</v>
      </c>
      <c r="CD16" s="216">
        <v>0</v>
      </c>
      <c r="CE16" s="216">
        <v>0</v>
      </c>
      <c r="CF16" s="216">
        <v>0</v>
      </c>
      <c r="CG16" s="78">
        <v>0</v>
      </c>
      <c r="CH16" s="216">
        <v>0</v>
      </c>
      <c r="CI16" s="84">
        <v>0</v>
      </c>
      <c r="CJ16" s="84">
        <v>0</v>
      </c>
      <c r="CK16" s="216">
        <v>1</v>
      </c>
      <c r="CL16" s="216">
        <v>1</v>
      </c>
      <c r="CM16" s="78">
        <v>0</v>
      </c>
      <c r="CN16" s="78">
        <v>1</v>
      </c>
      <c r="CO16" s="216">
        <v>0</v>
      </c>
      <c r="CP16" s="78">
        <v>0</v>
      </c>
      <c r="CQ16" s="216">
        <v>1</v>
      </c>
      <c r="CR16" s="84">
        <v>0</v>
      </c>
      <c r="CS16" s="85">
        <v>0</v>
      </c>
      <c r="CT16" s="78">
        <v>0</v>
      </c>
      <c r="CU16" s="216">
        <v>0</v>
      </c>
      <c r="CV16" s="84">
        <v>0</v>
      </c>
      <c r="CW16" s="84">
        <v>0</v>
      </c>
      <c r="CX16" s="216">
        <v>1</v>
      </c>
      <c r="CY16" s="78">
        <v>0</v>
      </c>
      <c r="CZ16" s="84">
        <v>0</v>
      </c>
      <c r="DA16" s="290">
        <v>1</v>
      </c>
      <c r="DB16" s="84">
        <v>0</v>
      </c>
      <c r="DC16" s="84">
        <v>0</v>
      </c>
      <c r="DD16" s="85">
        <v>0</v>
      </c>
      <c r="DE16" s="78">
        <v>0</v>
      </c>
      <c r="DF16" s="216">
        <v>0</v>
      </c>
      <c r="DG16" s="216">
        <v>0</v>
      </c>
      <c r="DH16" s="84">
        <v>0</v>
      </c>
      <c r="DI16" s="84">
        <v>1</v>
      </c>
      <c r="DJ16" s="78">
        <v>1</v>
      </c>
      <c r="DK16" s="216">
        <v>0</v>
      </c>
      <c r="DL16" s="84">
        <v>0</v>
      </c>
      <c r="DM16" s="78">
        <v>1</v>
      </c>
      <c r="DN16" s="78">
        <v>1</v>
      </c>
      <c r="DO16" s="78">
        <v>1</v>
      </c>
      <c r="DP16" s="9">
        <v>1</v>
      </c>
      <c r="DQ16" s="84">
        <v>0</v>
      </c>
      <c r="DR16" s="84">
        <v>0</v>
      </c>
      <c r="DS16" s="84">
        <v>0</v>
      </c>
      <c r="DT16" s="84">
        <v>0</v>
      </c>
      <c r="DU16" s="78">
        <v>1</v>
      </c>
      <c r="DV16" s="84">
        <v>0</v>
      </c>
    </row>
    <row r="17" spans="1:126" ht="13.5" customHeight="1" x14ac:dyDescent="0.3">
      <c r="A17" s="15">
        <v>14</v>
      </c>
      <c r="B17" s="51" t="s">
        <v>56</v>
      </c>
      <c r="C17" s="216">
        <v>1</v>
      </c>
      <c r="D17" s="84">
        <v>0</v>
      </c>
      <c r="E17" s="78">
        <v>0</v>
      </c>
      <c r="F17" s="84">
        <v>0</v>
      </c>
      <c r="G17" s="272">
        <v>1</v>
      </c>
      <c r="H17" s="216">
        <v>1</v>
      </c>
      <c r="I17" s="216">
        <v>1</v>
      </c>
      <c r="J17" s="216">
        <v>1</v>
      </c>
      <c r="K17" s="84">
        <v>0</v>
      </c>
      <c r="L17" s="84">
        <v>0</v>
      </c>
      <c r="M17" s="216">
        <v>1</v>
      </c>
      <c r="N17" s="216">
        <v>0</v>
      </c>
      <c r="O17" s="190">
        <v>0</v>
      </c>
      <c r="P17" s="261">
        <v>0.5</v>
      </c>
      <c r="Q17" s="78">
        <v>0</v>
      </c>
      <c r="R17" s="216">
        <v>0</v>
      </c>
      <c r="S17" s="216">
        <v>0</v>
      </c>
      <c r="T17" s="216">
        <v>0</v>
      </c>
      <c r="U17" s="84">
        <v>0</v>
      </c>
      <c r="V17" s="84">
        <v>0</v>
      </c>
      <c r="W17" s="216">
        <v>1</v>
      </c>
      <c r="X17" s="190">
        <v>0</v>
      </c>
      <c r="Y17" s="216">
        <v>1</v>
      </c>
      <c r="Z17" s="216">
        <v>0</v>
      </c>
      <c r="AA17" s="216">
        <v>0</v>
      </c>
      <c r="AB17" s="216">
        <v>1</v>
      </c>
      <c r="AC17" s="78">
        <v>0.5</v>
      </c>
      <c r="AD17" s="216">
        <v>1</v>
      </c>
      <c r="AE17" s="216">
        <v>1</v>
      </c>
      <c r="AF17" s="216">
        <v>0.5</v>
      </c>
      <c r="AG17" s="216">
        <v>1</v>
      </c>
      <c r="AH17" s="216">
        <v>0</v>
      </c>
      <c r="AI17" s="78">
        <v>0</v>
      </c>
      <c r="AJ17" s="189">
        <v>0</v>
      </c>
      <c r="AK17" s="229">
        <v>1</v>
      </c>
      <c r="AL17" s="84">
        <v>0</v>
      </c>
      <c r="AM17" s="78">
        <v>1</v>
      </c>
      <c r="AN17" s="78">
        <v>1</v>
      </c>
      <c r="AO17" s="78">
        <v>1</v>
      </c>
      <c r="AP17" s="78">
        <v>1</v>
      </c>
      <c r="AQ17" s="216">
        <v>1</v>
      </c>
      <c r="AR17" s="84">
        <v>0</v>
      </c>
      <c r="AS17" s="84">
        <v>0</v>
      </c>
      <c r="AT17" s="216">
        <v>0</v>
      </c>
      <c r="AU17" s="189">
        <v>0</v>
      </c>
      <c r="AV17" s="78">
        <v>0</v>
      </c>
      <c r="AW17" s="216">
        <v>0</v>
      </c>
      <c r="AX17" s="216">
        <v>0</v>
      </c>
      <c r="AY17" s="216">
        <v>0</v>
      </c>
      <c r="AZ17" s="78">
        <v>0</v>
      </c>
      <c r="BA17" s="216">
        <v>0</v>
      </c>
      <c r="BB17" s="84">
        <v>0</v>
      </c>
      <c r="BC17" s="84">
        <v>1</v>
      </c>
      <c r="BD17" s="84">
        <v>0</v>
      </c>
      <c r="BE17" s="216">
        <v>1</v>
      </c>
      <c r="BF17" s="84">
        <v>0</v>
      </c>
      <c r="BG17" s="84">
        <v>1</v>
      </c>
      <c r="BH17" s="82">
        <v>1</v>
      </c>
      <c r="BI17" s="78">
        <v>1</v>
      </c>
      <c r="BJ17" s="78">
        <v>1</v>
      </c>
      <c r="BK17" s="216">
        <v>0</v>
      </c>
      <c r="BL17" s="84">
        <v>1</v>
      </c>
      <c r="BM17" s="78">
        <v>1</v>
      </c>
      <c r="BN17" s="216">
        <v>0</v>
      </c>
      <c r="BO17" s="78">
        <v>0</v>
      </c>
      <c r="BP17" s="216">
        <v>1</v>
      </c>
      <c r="BQ17" s="84">
        <v>1</v>
      </c>
      <c r="BR17" s="216">
        <v>1</v>
      </c>
      <c r="BS17" s="78">
        <v>0</v>
      </c>
      <c r="BT17" s="78">
        <v>0</v>
      </c>
      <c r="BU17" s="78">
        <v>1</v>
      </c>
      <c r="BV17" s="216">
        <v>0.5</v>
      </c>
      <c r="BW17" s="216">
        <v>1</v>
      </c>
      <c r="BX17" s="216">
        <v>1</v>
      </c>
      <c r="BY17" s="84">
        <v>0</v>
      </c>
      <c r="BZ17" s="84">
        <v>0</v>
      </c>
      <c r="CA17" s="84">
        <v>0</v>
      </c>
      <c r="CB17" s="190">
        <v>1</v>
      </c>
      <c r="CC17" s="216">
        <v>0</v>
      </c>
      <c r="CD17" s="216">
        <v>0</v>
      </c>
      <c r="CE17" s="216">
        <v>0</v>
      </c>
      <c r="CF17" s="216">
        <v>0</v>
      </c>
      <c r="CG17" s="78">
        <v>0.5</v>
      </c>
      <c r="CH17" s="216">
        <v>0</v>
      </c>
      <c r="CI17" s="84">
        <v>0</v>
      </c>
      <c r="CJ17" s="84">
        <v>0</v>
      </c>
      <c r="CK17" s="216">
        <v>1</v>
      </c>
      <c r="CL17" s="216">
        <v>0.5</v>
      </c>
      <c r="CM17" s="84">
        <v>0</v>
      </c>
      <c r="CN17" s="78">
        <v>1</v>
      </c>
      <c r="CO17" s="216">
        <v>0</v>
      </c>
      <c r="CP17" s="78">
        <v>0</v>
      </c>
      <c r="CQ17" s="216">
        <v>1</v>
      </c>
      <c r="CR17" s="84">
        <v>0</v>
      </c>
      <c r="CS17" s="189">
        <v>1</v>
      </c>
      <c r="CT17" s="78">
        <v>0</v>
      </c>
      <c r="CU17" s="216">
        <v>0</v>
      </c>
      <c r="CV17" s="84">
        <v>0</v>
      </c>
      <c r="CW17" s="78">
        <v>1</v>
      </c>
      <c r="CX17" s="216">
        <v>1</v>
      </c>
      <c r="CY17" s="78">
        <v>0</v>
      </c>
      <c r="CZ17" s="78">
        <v>1</v>
      </c>
      <c r="DA17" s="216">
        <v>1</v>
      </c>
      <c r="DB17" s="84">
        <v>0</v>
      </c>
      <c r="DC17" s="78">
        <v>1</v>
      </c>
      <c r="DD17" s="85">
        <v>0</v>
      </c>
      <c r="DE17" s="84">
        <v>0</v>
      </c>
      <c r="DF17" s="216">
        <v>1</v>
      </c>
      <c r="DG17" s="216">
        <v>0</v>
      </c>
      <c r="DH17" s="84">
        <v>1</v>
      </c>
      <c r="DI17" s="78">
        <v>1</v>
      </c>
      <c r="DJ17" s="291">
        <v>1</v>
      </c>
      <c r="DK17" s="216">
        <v>1</v>
      </c>
      <c r="DL17" s="84">
        <v>0</v>
      </c>
      <c r="DM17" s="78">
        <v>1</v>
      </c>
      <c r="DN17" s="78">
        <v>1</v>
      </c>
      <c r="DO17" s="85">
        <v>1</v>
      </c>
      <c r="DP17" s="9">
        <v>1</v>
      </c>
      <c r="DQ17" s="84">
        <v>0</v>
      </c>
      <c r="DR17" s="84">
        <v>0</v>
      </c>
      <c r="DS17" s="78">
        <v>0</v>
      </c>
      <c r="DT17" s="78">
        <v>0</v>
      </c>
      <c r="DU17" s="78">
        <v>1</v>
      </c>
      <c r="DV17" s="78">
        <v>1</v>
      </c>
    </row>
    <row r="18" spans="1:126" ht="17.25" customHeight="1" thickBot="1" x14ac:dyDescent="0.35">
      <c r="A18" s="13">
        <v>15</v>
      </c>
      <c r="B18" s="52" t="s">
        <v>43</v>
      </c>
      <c r="C18" s="260">
        <v>0</v>
      </c>
      <c r="D18" s="79">
        <v>0</v>
      </c>
      <c r="E18" s="79">
        <v>0</v>
      </c>
      <c r="F18" s="79">
        <v>0</v>
      </c>
      <c r="G18" s="274">
        <v>1</v>
      </c>
      <c r="H18" s="260">
        <v>1</v>
      </c>
      <c r="I18" s="260">
        <v>1</v>
      </c>
      <c r="J18" s="260">
        <v>0</v>
      </c>
      <c r="K18" s="79">
        <v>0</v>
      </c>
      <c r="L18" s="79">
        <v>0</v>
      </c>
      <c r="M18" s="260">
        <v>1</v>
      </c>
      <c r="N18" s="260">
        <v>0</v>
      </c>
      <c r="O18" s="260">
        <v>0</v>
      </c>
      <c r="P18" s="262">
        <v>1</v>
      </c>
      <c r="Q18" s="79">
        <v>0</v>
      </c>
      <c r="R18" s="260">
        <v>0</v>
      </c>
      <c r="S18" s="218">
        <v>0</v>
      </c>
      <c r="T18" s="260">
        <v>0</v>
      </c>
      <c r="U18" s="79">
        <v>0</v>
      </c>
      <c r="V18" s="79">
        <v>0</v>
      </c>
      <c r="W18" s="260">
        <v>1</v>
      </c>
      <c r="X18" s="260">
        <v>0</v>
      </c>
      <c r="Y18" s="260">
        <v>0</v>
      </c>
      <c r="Z18" s="260">
        <v>0</v>
      </c>
      <c r="AA18" s="260">
        <v>0</v>
      </c>
      <c r="AB18" s="260">
        <v>1</v>
      </c>
      <c r="AC18" s="79">
        <v>1</v>
      </c>
      <c r="AD18" s="260">
        <v>0</v>
      </c>
      <c r="AE18" s="260">
        <v>1</v>
      </c>
      <c r="AF18" s="260">
        <v>0</v>
      </c>
      <c r="AG18" s="260">
        <v>1</v>
      </c>
      <c r="AH18" s="190">
        <v>0</v>
      </c>
      <c r="AI18" s="79">
        <v>0</v>
      </c>
      <c r="AJ18" s="205">
        <v>0</v>
      </c>
      <c r="AK18" s="260">
        <v>1</v>
      </c>
      <c r="AL18" s="84">
        <v>0</v>
      </c>
      <c r="AM18" s="79">
        <v>1</v>
      </c>
      <c r="AN18" s="79">
        <v>1</v>
      </c>
      <c r="AO18" s="79">
        <v>1</v>
      </c>
      <c r="AP18" s="79">
        <v>1</v>
      </c>
      <c r="AQ18" s="260">
        <v>1</v>
      </c>
      <c r="AR18" s="79">
        <v>0</v>
      </c>
      <c r="AS18" s="79">
        <v>0</v>
      </c>
      <c r="AT18" s="216">
        <v>0</v>
      </c>
      <c r="AU18" s="205">
        <v>0</v>
      </c>
      <c r="AV18" s="79">
        <v>0</v>
      </c>
      <c r="AW18" s="260">
        <v>0</v>
      </c>
      <c r="AX18" s="218">
        <v>0</v>
      </c>
      <c r="AY18" s="216">
        <v>0</v>
      </c>
      <c r="AZ18" s="79">
        <v>0</v>
      </c>
      <c r="BA18" s="216">
        <v>0</v>
      </c>
      <c r="BB18" s="216">
        <v>1</v>
      </c>
      <c r="BC18" s="295">
        <v>1</v>
      </c>
      <c r="BD18" s="218">
        <v>0</v>
      </c>
      <c r="BE18" s="260">
        <v>1</v>
      </c>
      <c r="BF18" s="84">
        <v>0</v>
      </c>
      <c r="BG18" s="79">
        <v>1</v>
      </c>
      <c r="BH18" s="79">
        <v>1</v>
      </c>
      <c r="BI18" s="79">
        <v>0</v>
      </c>
      <c r="BJ18" s="79">
        <v>0</v>
      </c>
      <c r="BK18" s="260">
        <v>0</v>
      </c>
      <c r="BL18" s="84">
        <v>0</v>
      </c>
      <c r="BM18" s="79">
        <v>1</v>
      </c>
      <c r="BN18" s="216">
        <v>0</v>
      </c>
      <c r="BO18" s="218">
        <v>1</v>
      </c>
      <c r="BP18" s="216">
        <v>1</v>
      </c>
      <c r="BQ18" s="79">
        <v>1</v>
      </c>
      <c r="BR18" s="260">
        <v>1</v>
      </c>
      <c r="BS18" s="79">
        <v>0</v>
      </c>
      <c r="BT18" s="79">
        <v>0</v>
      </c>
      <c r="BU18" s="79">
        <v>1</v>
      </c>
      <c r="BV18" s="216">
        <v>1</v>
      </c>
      <c r="BW18" s="260">
        <v>1</v>
      </c>
      <c r="BX18" s="260">
        <v>0</v>
      </c>
      <c r="BY18" s="79">
        <v>0</v>
      </c>
      <c r="BZ18" s="79">
        <v>0</v>
      </c>
      <c r="CA18" s="79">
        <v>0</v>
      </c>
      <c r="CB18" s="260">
        <v>0</v>
      </c>
      <c r="CC18" s="260">
        <v>0</v>
      </c>
      <c r="CD18" s="260">
        <v>0</v>
      </c>
      <c r="CE18" s="216">
        <v>0</v>
      </c>
      <c r="CF18" s="260">
        <v>0</v>
      </c>
      <c r="CG18" s="79">
        <v>0</v>
      </c>
      <c r="CH18" s="260">
        <v>1</v>
      </c>
      <c r="CI18" s="79">
        <v>0</v>
      </c>
      <c r="CJ18" s="79">
        <v>1</v>
      </c>
      <c r="CK18" s="260">
        <v>0</v>
      </c>
      <c r="CL18" s="260">
        <v>0</v>
      </c>
      <c r="CM18" s="79">
        <v>0</v>
      </c>
      <c r="CN18" s="79">
        <v>1</v>
      </c>
      <c r="CO18" s="260">
        <v>0</v>
      </c>
      <c r="CP18" s="79">
        <v>0</v>
      </c>
      <c r="CQ18" s="260">
        <v>0</v>
      </c>
      <c r="CR18" s="79">
        <v>0</v>
      </c>
      <c r="CS18" s="243">
        <v>0</v>
      </c>
      <c r="CT18" s="79">
        <v>1</v>
      </c>
      <c r="CU18" s="260">
        <v>0</v>
      </c>
      <c r="CV18" s="79">
        <v>0</v>
      </c>
      <c r="CW18" s="79">
        <v>1</v>
      </c>
      <c r="CX18" s="260">
        <v>1</v>
      </c>
      <c r="CY18" s="79">
        <v>0</v>
      </c>
      <c r="CZ18" s="79">
        <v>1</v>
      </c>
      <c r="DA18" s="260">
        <v>1</v>
      </c>
      <c r="DB18" s="79">
        <v>0</v>
      </c>
      <c r="DC18" s="79">
        <v>1</v>
      </c>
      <c r="DD18" s="79">
        <v>0</v>
      </c>
      <c r="DE18" s="79">
        <v>0</v>
      </c>
      <c r="DF18" s="260">
        <v>0</v>
      </c>
      <c r="DG18" s="260">
        <v>1</v>
      </c>
      <c r="DH18" s="79">
        <v>0</v>
      </c>
      <c r="DI18" s="79">
        <v>1</v>
      </c>
      <c r="DJ18" s="79">
        <v>1</v>
      </c>
      <c r="DK18" s="260">
        <v>0</v>
      </c>
      <c r="DL18" s="79">
        <v>0</v>
      </c>
      <c r="DM18" s="79">
        <v>1</v>
      </c>
      <c r="DN18" s="79">
        <v>1</v>
      </c>
      <c r="DO18" s="79">
        <v>1</v>
      </c>
      <c r="DP18" s="14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1</v>
      </c>
    </row>
    <row r="19" spans="1:126" ht="16.2" thickBot="1" x14ac:dyDescent="0.35">
      <c r="A19" s="533" t="s">
        <v>44</v>
      </c>
      <c r="B19" s="533"/>
      <c r="C19" s="10">
        <f t="shared" ref="C19:O19" si="0">SUM(C4:C18)</f>
        <v>10.5</v>
      </c>
      <c r="D19" s="10">
        <f t="shared" si="0"/>
        <v>3.5</v>
      </c>
      <c r="E19" s="10">
        <f t="shared" ref="E19:F19" si="1">SUM(E4:E18)</f>
        <v>1.5</v>
      </c>
      <c r="F19" s="10">
        <f t="shared" si="1"/>
        <v>1</v>
      </c>
      <c r="G19" s="10">
        <f t="shared" ref="G19:H19" si="2">SUM(G4:G18)</f>
        <v>8.5</v>
      </c>
      <c r="H19" s="10">
        <f t="shared" si="2"/>
        <v>12</v>
      </c>
      <c r="I19" s="10">
        <f t="shared" ref="I19:J19" si="3">SUM(I4:I18)</f>
        <v>14</v>
      </c>
      <c r="J19" s="10">
        <f t="shared" si="3"/>
        <v>12.5</v>
      </c>
      <c r="K19" s="10">
        <f t="shared" si="0"/>
        <v>1</v>
      </c>
      <c r="L19" s="10">
        <f t="shared" si="0"/>
        <v>0</v>
      </c>
      <c r="M19" s="10">
        <f t="shared" si="0"/>
        <v>13.5</v>
      </c>
      <c r="N19" s="10">
        <f t="shared" si="0"/>
        <v>2</v>
      </c>
      <c r="O19" s="10">
        <f t="shared" si="0"/>
        <v>2</v>
      </c>
      <c r="P19" s="10">
        <f t="shared" ref="P19" si="4">SUM(P4:P18)</f>
        <v>10.5</v>
      </c>
      <c r="Q19" s="10">
        <f t="shared" ref="Q19" si="5">SUM(Q4:Q18)</f>
        <v>1</v>
      </c>
      <c r="R19" s="10">
        <f t="shared" ref="R19:T19" si="6">SUM(R4:R18)</f>
        <v>2.5</v>
      </c>
      <c r="S19" s="10">
        <f t="shared" ref="S19" si="7">SUM(S4:S18)</f>
        <v>1.5</v>
      </c>
      <c r="T19" s="10">
        <f t="shared" si="6"/>
        <v>1</v>
      </c>
      <c r="U19" s="10">
        <f t="shared" ref="U19:AF19" si="8">SUM(U4:U18)</f>
        <v>1</v>
      </c>
      <c r="V19" s="10">
        <f t="shared" ref="V19" si="9">SUM(V4:V18)</f>
        <v>2.5</v>
      </c>
      <c r="W19" s="10">
        <f t="shared" ref="W19" si="10">SUM(W4:W18)</f>
        <v>14</v>
      </c>
      <c r="X19" s="10">
        <f t="shared" si="8"/>
        <v>1</v>
      </c>
      <c r="Y19" s="10">
        <f t="shared" ref="Y19" si="11">SUM(Y4:Y18)</f>
        <v>5.5</v>
      </c>
      <c r="Z19" s="10">
        <f t="shared" si="8"/>
        <v>4.5</v>
      </c>
      <c r="AA19" s="10">
        <f t="shared" si="8"/>
        <v>1</v>
      </c>
      <c r="AB19" s="10">
        <f t="shared" ref="AB19:AC19" si="12">SUM(AB4:AB18)</f>
        <v>15</v>
      </c>
      <c r="AC19" s="10">
        <f t="shared" si="12"/>
        <v>4.5</v>
      </c>
      <c r="AD19" s="10">
        <f t="shared" si="8"/>
        <v>3</v>
      </c>
      <c r="AE19" s="10">
        <f t="shared" ref="AE19" si="13">SUM(AE4:AE18)</f>
        <v>15</v>
      </c>
      <c r="AF19" s="10">
        <f t="shared" si="8"/>
        <v>4.5</v>
      </c>
      <c r="AG19" s="10">
        <f t="shared" ref="AG19" si="14">SUM(AG4:AG18)</f>
        <v>5</v>
      </c>
      <c r="AH19" s="10">
        <f t="shared" ref="AH19:DV19" si="15">SUM(AH4:AH18)</f>
        <v>5</v>
      </c>
      <c r="AI19" s="10">
        <f t="shared" ref="AI19:AJ19" si="16">SUM(AI4:AI18)</f>
        <v>4</v>
      </c>
      <c r="AJ19" s="10">
        <f t="shared" si="16"/>
        <v>1</v>
      </c>
      <c r="AK19" s="10">
        <f t="shared" ref="AK19" si="17">SUM(AK4:AK18)</f>
        <v>15</v>
      </c>
      <c r="AL19" s="10">
        <f t="shared" si="15"/>
        <v>2.5</v>
      </c>
      <c r="AM19" s="10">
        <f t="shared" ref="AM19:AN19" si="18">SUM(AM4:AM18)</f>
        <v>13.5</v>
      </c>
      <c r="AN19" s="10">
        <f t="shared" si="18"/>
        <v>15</v>
      </c>
      <c r="AO19" s="10">
        <f t="shared" si="15"/>
        <v>15</v>
      </c>
      <c r="AP19" s="10">
        <f t="shared" si="15"/>
        <v>15</v>
      </c>
      <c r="AQ19" s="10">
        <f t="shared" ref="AQ19:AR19" si="19">SUM(AQ4:AQ18)</f>
        <v>7.5</v>
      </c>
      <c r="AR19" s="10">
        <f t="shared" si="19"/>
        <v>1.5</v>
      </c>
      <c r="AS19" s="10">
        <f t="shared" ref="AS19" si="20">SUM(AS4:AS18)</f>
        <v>1</v>
      </c>
      <c r="AT19" s="10">
        <f t="shared" si="15"/>
        <v>1</v>
      </c>
      <c r="AU19" s="10">
        <f t="shared" ref="AU19:AV19" si="21">SUM(AU4:AU18)</f>
        <v>4.5</v>
      </c>
      <c r="AV19" s="10">
        <f t="shared" si="21"/>
        <v>3</v>
      </c>
      <c r="AW19" s="10">
        <f t="shared" ref="AW19:AX19" si="22">SUM(AW4:AW18)</f>
        <v>5</v>
      </c>
      <c r="AX19" s="10">
        <f t="shared" si="22"/>
        <v>5</v>
      </c>
      <c r="AY19" s="10">
        <f t="shared" si="15"/>
        <v>2.5</v>
      </c>
      <c r="AZ19" s="10">
        <f t="shared" ref="AZ19" si="23">SUM(AZ4:AZ18)</f>
        <v>0</v>
      </c>
      <c r="BA19" s="10">
        <f t="shared" si="15"/>
        <v>1</v>
      </c>
      <c r="BB19" s="10">
        <f t="shared" si="15"/>
        <v>2</v>
      </c>
      <c r="BC19" s="10">
        <f t="shared" ref="BC19:BD19" si="24">SUM(BC4:BC18)</f>
        <v>12</v>
      </c>
      <c r="BD19" s="10">
        <f t="shared" si="24"/>
        <v>5</v>
      </c>
      <c r="BE19" s="10">
        <f t="shared" ref="BE19" si="25">SUM(BE4:BE18)</f>
        <v>10.5</v>
      </c>
      <c r="BF19" s="10">
        <f t="shared" si="15"/>
        <v>5.5</v>
      </c>
      <c r="BG19" s="10">
        <f t="shared" ref="BG19" si="26">SUM(BG4:BG18)</f>
        <v>11.5</v>
      </c>
      <c r="BH19" s="10">
        <f t="shared" ref="BH19:BI19" si="27">SUM(BH4:BH18)</f>
        <v>12.5</v>
      </c>
      <c r="BI19" s="10">
        <f t="shared" si="27"/>
        <v>14</v>
      </c>
      <c r="BJ19" s="10">
        <f t="shared" ref="BJ19" si="28">SUM(BJ4:BJ18)</f>
        <v>6</v>
      </c>
      <c r="BK19" s="10">
        <f t="shared" ref="BK19" si="29">SUM(BK4:BK18)</f>
        <v>4</v>
      </c>
      <c r="BL19" s="10">
        <f t="shared" si="15"/>
        <v>2</v>
      </c>
      <c r="BM19" s="10">
        <f t="shared" ref="BM19" si="30">SUM(BM4:BM18)</f>
        <v>4</v>
      </c>
      <c r="BN19" s="10">
        <f t="shared" si="15"/>
        <v>1</v>
      </c>
      <c r="BO19" s="10">
        <f t="shared" ref="BO19" si="31">SUM(BO4:BO18)</f>
        <v>2.5</v>
      </c>
      <c r="BP19" s="10">
        <f t="shared" si="15"/>
        <v>13.5</v>
      </c>
      <c r="BQ19" s="10">
        <f t="shared" ref="BQ19" si="32">SUM(BQ4:BQ18)</f>
        <v>15</v>
      </c>
      <c r="BR19" s="10">
        <f t="shared" ref="BR19" si="33">SUM(BR4:BR18)</f>
        <v>14</v>
      </c>
      <c r="BS19" s="10">
        <f t="shared" ref="BS19:BT19" si="34">SUM(BS4:BS18)</f>
        <v>3.5</v>
      </c>
      <c r="BT19" s="10">
        <f t="shared" si="34"/>
        <v>1.5</v>
      </c>
      <c r="BU19" s="10">
        <f t="shared" ref="BU19" si="35">SUM(BU4:BU18)</f>
        <v>9</v>
      </c>
      <c r="BV19" s="10">
        <f t="shared" si="15"/>
        <v>7.5</v>
      </c>
      <c r="BW19" s="10">
        <f t="shared" ref="BW19" si="36">SUM(BW4:BW18)</f>
        <v>13</v>
      </c>
      <c r="BX19" s="10">
        <f t="shared" ref="BX19:BZ19" si="37">SUM(BX4:BX18)</f>
        <v>5</v>
      </c>
      <c r="BY19" s="10">
        <f t="shared" ref="BY19" si="38">SUM(BY4:BY18)</f>
        <v>1.5</v>
      </c>
      <c r="BZ19" s="10">
        <f t="shared" si="37"/>
        <v>3.5</v>
      </c>
      <c r="CA19" s="10">
        <f t="shared" ref="CA19" si="39">SUM(CA4:CA18)</f>
        <v>3</v>
      </c>
      <c r="CB19" s="10">
        <f>SUM(CB4:CB18)</f>
        <v>4</v>
      </c>
      <c r="CC19" s="10">
        <f>SUM(CC4:CC18)</f>
        <v>1</v>
      </c>
      <c r="CD19" s="10">
        <f>SUM(CD4:CD18)</f>
        <v>4.5</v>
      </c>
      <c r="CE19" s="10">
        <f t="shared" si="15"/>
        <v>2.5</v>
      </c>
      <c r="CF19" s="10">
        <f t="shared" ref="CF19" si="40">SUM(CF4:CF18)</f>
        <v>1.5</v>
      </c>
      <c r="CG19" s="10">
        <f t="shared" si="15"/>
        <v>2.5</v>
      </c>
      <c r="CH19" s="10">
        <f t="shared" ref="CH19" si="41">SUM(CH4:CH18)</f>
        <v>4</v>
      </c>
      <c r="CI19" s="10">
        <f t="shared" si="15"/>
        <v>6.5</v>
      </c>
      <c r="CJ19" s="10">
        <f t="shared" si="15"/>
        <v>3.5</v>
      </c>
      <c r="CK19" s="10">
        <f t="shared" ref="CK19" si="42">SUM(CK4:CK18)</f>
        <v>12.5</v>
      </c>
      <c r="CL19" s="10">
        <f t="shared" ref="CL19:CU19" si="43">SUM(CL4:CL18)</f>
        <v>4</v>
      </c>
      <c r="CM19" s="10">
        <f t="shared" si="43"/>
        <v>0</v>
      </c>
      <c r="CN19" s="10">
        <f t="shared" ref="CN19" si="44">SUM(CN4:CN18)</f>
        <v>13.5</v>
      </c>
      <c r="CO19" s="10">
        <f t="shared" si="43"/>
        <v>2.5</v>
      </c>
      <c r="CP19" s="10">
        <f t="shared" ref="CP19" si="45">SUM(CP4:CP18)</f>
        <v>2</v>
      </c>
      <c r="CQ19" s="10">
        <f t="shared" si="43"/>
        <v>12.5</v>
      </c>
      <c r="CR19" s="10">
        <f t="shared" si="43"/>
        <v>0</v>
      </c>
      <c r="CS19" s="10">
        <f t="shared" ref="CS19:CT19" si="46">SUM(CS4:CS18)</f>
        <v>6.5</v>
      </c>
      <c r="CT19" s="10">
        <f t="shared" si="46"/>
        <v>5</v>
      </c>
      <c r="CU19" s="10">
        <f t="shared" si="43"/>
        <v>1</v>
      </c>
      <c r="CV19" s="10">
        <f t="shared" si="15"/>
        <v>1</v>
      </c>
      <c r="CW19" s="10">
        <f t="shared" ref="CW19:CX19" si="47">SUM(CW4:CW18)</f>
        <v>4.5</v>
      </c>
      <c r="CX19" s="10">
        <f t="shared" si="47"/>
        <v>14</v>
      </c>
      <c r="CY19" s="10">
        <f t="shared" ref="CY19" si="48">SUM(CY4:CY18)</f>
        <v>3</v>
      </c>
      <c r="CZ19" s="10">
        <f t="shared" si="15"/>
        <v>5.5</v>
      </c>
      <c r="DA19" s="10">
        <f t="shared" ref="DA19" si="49">SUM(DA4:DA18)</f>
        <v>11.5</v>
      </c>
      <c r="DB19" s="10">
        <f t="shared" si="15"/>
        <v>1</v>
      </c>
      <c r="DC19" s="10">
        <f t="shared" ref="DC19:DK19" si="50">SUM(DC4:DC18)</f>
        <v>5</v>
      </c>
      <c r="DD19" s="10">
        <f t="shared" ref="DD19" si="51">SUM(DD4:DD18)</f>
        <v>3</v>
      </c>
      <c r="DE19" s="10">
        <f t="shared" si="50"/>
        <v>1</v>
      </c>
      <c r="DF19" s="10">
        <f t="shared" si="50"/>
        <v>9</v>
      </c>
      <c r="DG19" s="10">
        <f t="shared" si="50"/>
        <v>9.5</v>
      </c>
      <c r="DH19" s="10">
        <f t="shared" si="50"/>
        <v>3</v>
      </c>
      <c r="DI19" s="10">
        <f t="shared" ref="DI19:DJ19" si="52">SUM(DI4:DI18)</f>
        <v>12.5</v>
      </c>
      <c r="DJ19" s="10">
        <f t="shared" si="52"/>
        <v>15</v>
      </c>
      <c r="DK19" s="10">
        <f t="shared" si="50"/>
        <v>8.5</v>
      </c>
      <c r="DL19" s="10">
        <f t="shared" si="15"/>
        <v>1</v>
      </c>
      <c r="DM19" s="10">
        <f t="shared" ref="DM19:DO19" si="53">SUM(DM4:DM18)</f>
        <v>14</v>
      </c>
      <c r="DN19" s="10">
        <f t="shared" si="53"/>
        <v>13</v>
      </c>
      <c r="DO19" s="10">
        <f t="shared" si="53"/>
        <v>14.5</v>
      </c>
      <c r="DP19" s="10">
        <f t="shared" si="15"/>
        <v>10</v>
      </c>
      <c r="DQ19" s="10">
        <f t="shared" si="15"/>
        <v>6</v>
      </c>
      <c r="DR19" s="10">
        <f t="shared" ref="DR19" si="54">SUM(DR4:DR18)</f>
        <v>2</v>
      </c>
      <c r="DS19" s="10">
        <f t="shared" si="15"/>
        <v>3.5</v>
      </c>
      <c r="DT19" s="10">
        <f t="shared" si="15"/>
        <v>1</v>
      </c>
      <c r="DU19" s="10">
        <f t="shared" ref="DU19" si="55">SUM(DU4:DU18)</f>
        <v>10</v>
      </c>
      <c r="DV19" s="10">
        <f t="shared" si="15"/>
        <v>7</v>
      </c>
    </row>
    <row r="20" spans="1:126" ht="16.2" thickBot="1" x14ac:dyDescent="0.35">
      <c r="A20" s="534" t="s">
        <v>45</v>
      </c>
      <c r="B20" s="534"/>
      <c r="C20" s="11">
        <f t="shared" ref="C20:K20" si="56">AVERAGE(C4:C18)</f>
        <v>0.7</v>
      </c>
      <c r="D20" s="11">
        <f t="shared" si="56"/>
        <v>0.23333333333333334</v>
      </c>
      <c r="E20" s="11">
        <f t="shared" ref="E20:F20" si="57">AVERAGE(E4:E18)</f>
        <v>0.1</v>
      </c>
      <c r="F20" s="11">
        <f t="shared" si="57"/>
        <v>6.6666666666666666E-2</v>
      </c>
      <c r="G20" s="11">
        <f t="shared" si="56"/>
        <v>0.56666666666666665</v>
      </c>
      <c r="H20" s="11">
        <f t="shared" si="56"/>
        <v>0.8</v>
      </c>
      <c r="I20" s="11">
        <f t="shared" si="56"/>
        <v>0.93333333333333335</v>
      </c>
      <c r="J20" s="11">
        <f t="shared" si="56"/>
        <v>0.83333333333333337</v>
      </c>
      <c r="K20" s="11">
        <f t="shared" si="56"/>
        <v>6.6666666666666666E-2</v>
      </c>
      <c r="L20" s="11">
        <f t="shared" ref="L20:DV20" si="58">AVERAGE(L4:L18)</f>
        <v>0</v>
      </c>
      <c r="M20" s="11">
        <f t="shared" ref="M20:N20" si="59">AVERAGE(M4:M18)</f>
        <v>0.9</v>
      </c>
      <c r="N20" s="11">
        <f t="shared" si="59"/>
        <v>0.13333333333333333</v>
      </c>
      <c r="O20" s="11">
        <f>AVERAGE(O4:O18)</f>
        <v>0.13333333333333333</v>
      </c>
      <c r="P20" s="11">
        <f>AVERAGE(P4:P18)</f>
        <v>0.7</v>
      </c>
      <c r="Q20" s="11">
        <f t="shared" ref="Q20" si="60">AVERAGE(Q4:Q18)</f>
        <v>6.6666666666666666E-2</v>
      </c>
      <c r="R20" s="11">
        <f t="shared" ref="R20:T20" si="61">AVERAGE(R4:R18)</f>
        <v>0.16666666666666666</v>
      </c>
      <c r="S20" s="11">
        <f t="shared" ref="S20" si="62">AVERAGE(S4:S18)</f>
        <v>0.1</v>
      </c>
      <c r="T20" s="11">
        <f t="shared" si="61"/>
        <v>6.6666666666666666E-2</v>
      </c>
      <c r="U20" s="11">
        <f t="shared" ref="U20:AF20" si="63">AVERAGE(U4:U18)</f>
        <v>6.6666666666666666E-2</v>
      </c>
      <c r="V20" s="11">
        <f t="shared" ref="V20" si="64">AVERAGE(V4:V18)</f>
        <v>0.16666666666666666</v>
      </c>
      <c r="W20" s="11">
        <f t="shared" ref="W20" si="65">AVERAGE(W4:W18)</f>
        <v>0.93333333333333335</v>
      </c>
      <c r="X20" s="11">
        <f t="shared" si="63"/>
        <v>6.6666666666666666E-2</v>
      </c>
      <c r="Y20" s="11">
        <f t="shared" ref="Y20" si="66">AVERAGE(Y4:Y18)</f>
        <v>0.36666666666666664</v>
      </c>
      <c r="Z20" s="11">
        <f t="shared" si="63"/>
        <v>0.3</v>
      </c>
      <c r="AA20" s="11">
        <f t="shared" si="63"/>
        <v>6.6666666666666666E-2</v>
      </c>
      <c r="AB20" s="11">
        <f t="shared" ref="AB20:AC20" si="67">AVERAGE(AB4:AB18)</f>
        <v>1</v>
      </c>
      <c r="AC20" s="11">
        <f t="shared" si="67"/>
        <v>0.3</v>
      </c>
      <c r="AD20" s="11">
        <f t="shared" si="63"/>
        <v>0.2</v>
      </c>
      <c r="AE20" s="11">
        <f t="shared" ref="AE20" si="68">AVERAGE(AE4:AE18)</f>
        <v>1</v>
      </c>
      <c r="AF20" s="11">
        <f t="shared" si="63"/>
        <v>0.3</v>
      </c>
      <c r="AG20" s="11">
        <f t="shared" ref="AG20" si="69">AVERAGE(AG4:AG18)</f>
        <v>0.33333333333333331</v>
      </c>
      <c r="AH20" s="11">
        <f t="shared" si="58"/>
        <v>0.33333333333333331</v>
      </c>
      <c r="AI20" s="11">
        <f t="shared" ref="AI20:AJ20" si="70">AVERAGE(AI4:AI18)</f>
        <v>0.26666666666666666</v>
      </c>
      <c r="AJ20" s="11">
        <f t="shared" si="70"/>
        <v>6.6666666666666666E-2</v>
      </c>
      <c r="AK20" s="11">
        <f t="shared" ref="AK20" si="71">AVERAGE(AK4:AK18)</f>
        <v>1</v>
      </c>
      <c r="AL20" s="11">
        <f t="shared" si="58"/>
        <v>0.16666666666666666</v>
      </c>
      <c r="AM20" s="11">
        <f t="shared" ref="AM20:AN20" si="72">AVERAGE(AM4:AM18)</f>
        <v>0.9</v>
      </c>
      <c r="AN20" s="11">
        <f t="shared" si="72"/>
        <v>1</v>
      </c>
      <c r="AO20" s="11">
        <f t="shared" si="58"/>
        <v>1</v>
      </c>
      <c r="AP20" s="11">
        <f t="shared" si="58"/>
        <v>1</v>
      </c>
      <c r="AQ20" s="11">
        <f t="shared" ref="AQ20:AR20" si="73">AVERAGE(AQ4:AQ18)</f>
        <v>0.5</v>
      </c>
      <c r="AR20" s="11">
        <f t="shared" si="73"/>
        <v>0.1</v>
      </c>
      <c r="AS20" s="11">
        <f t="shared" ref="AS20" si="74">AVERAGE(AS4:AS18)</f>
        <v>6.6666666666666666E-2</v>
      </c>
      <c r="AT20" s="11">
        <f t="shared" si="58"/>
        <v>6.6666666666666666E-2</v>
      </c>
      <c r="AU20" s="11">
        <f t="shared" ref="AU20:AV20" si="75">AVERAGE(AU4:AU18)</f>
        <v>0.3</v>
      </c>
      <c r="AV20" s="11">
        <f t="shared" si="75"/>
        <v>0.2</v>
      </c>
      <c r="AW20" s="11">
        <f t="shared" ref="AW20:AX20" si="76">AVERAGE(AW4:AW18)</f>
        <v>0.33333333333333331</v>
      </c>
      <c r="AX20" s="11">
        <f t="shared" si="76"/>
        <v>0.33333333333333331</v>
      </c>
      <c r="AY20" s="11">
        <f t="shared" si="58"/>
        <v>0.16666666666666666</v>
      </c>
      <c r="AZ20" s="11">
        <f t="shared" ref="AZ20" si="77">AVERAGE(AZ4:AZ18)</f>
        <v>0</v>
      </c>
      <c r="BA20" s="11">
        <f t="shared" si="58"/>
        <v>6.6666666666666666E-2</v>
      </c>
      <c r="BB20" s="11">
        <f t="shared" si="58"/>
        <v>0.13333333333333333</v>
      </c>
      <c r="BC20" s="11">
        <f t="shared" ref="BC20:BD20" si="78">AVERAGE(BC4:BC18)</f>
        <v>0.8</v>
      </c>
      <c r="BD20" s="11">
        <f t="shared" si="78"/>
        <v>0.33333333333333331</v>
      </c>
      <c r="BE20" s="11">
        <f t="shared" ref="BE20" si="79">AVERAGE(BE4:BE18)</f>
        <v>0.7</v>
      </c>
      <c r="BF20" s="11">
        <f t="shared" si="58"/>
        <v>0.36666666666666664</v>
      </c>
      <c r="BG20" s="11">
        <f t="shared" ref="BG20" si="80">AVERAGE(BG4:BG18)</f>
        <v>0.76666666666666672</v>
      </c>
      <c r="BH20" s="11">
        <f t="shared" ref="BH20:BI20" si="81">AVERAGE(BH4:BH18)</f>
        <v>0.83333333333333337</v>
      </c>
      <c r="BI20" s="11">
        <f t="shared" si="81"/>
        <v>0.93333333333333335</v>
      </c>
      <c r="BJ20" s="11">
        <f t="shared" ref="BJ20" si="82">AVERAGE(BJ4:BJ18)</f>
        <v>0.4</v>
      </c>
      <c r="BK20" s="11">
        <f t="shared" ref="BK20" si="83">AVERAGE(BK4:BK18)</f>
        <v>0.26666666666666666</v>
      </c>
      <c r="BL20" s="11">
        <f t="shared" si="58"/>
        <v>0.13333333333333333</v>
      </c>
      <c r="BM20" s="11">
        <f t="shared" ref="BM20" si="84">AVERAGE(BM4:BM18)</f>
        <v>0.26666666666666666</v>
      </c>
      <c r="BN20" s="11">
        <f t="shared" si="58"/>
        <v>6.6666666666666666E-2</v>
      </c>
      <c r="BO20" s="11">
        <f t="shared" ref="BO20" si="85">AVERAGE(BO4:BO18)</f>
        <v>0.16666666666666666</v>
      </c>
      <c r="BP20" s="11">
        <f t="shared" si="58"/>
        <v>0.9</v>
      </c>
      <c r="BQ20" s="11">
        <f t="shared" ref="BQ20" si="86">AVERAGE(BQ4:BQ18)</f>
        <v>1</v>
      </c>
      <c r="BR20" s="11">
        <f t="shared" ref="BR20" si="87">AVERAGE(BR4:BR18)</f>
        <v>0.93333333333333335</v>
      </c>
      <c r="BS20" s="11">
        <f t="shared" ref="BS20:BT20" si="88">AVERAGE(BS4:BS18)</f>
        <v>0.23333333333333334</v>
      </c>
      <c r="BT20" s="11">
        <f t="shared" si="88"/>
        <v>0.1</v>
      </c>
      <c r="BU20" s="11">
        <f t="shared" ref="BU20" si="89">AVERAGE(BU4:BU18)</f>
        <v>0.6</v>
      </c>
      <c r="BV20" s="11">
        <f t="shared" si="58"/>
        <v>0.5</v>
      </c>
      <c r="BW20" s="11">
        <f t="shared" ref="BW20" si="90">AVERAGE(BW4:BW18)</f>
        <v>0.8666666666666667</v>
      </c>
      <c r="BX20" s="11">
        <f t="shared" ref="BX20:BZ20" si="91">AVERAGE(BX4:BX18)</f>
        <v>0.33333333333333331</v>
      </c>
      <c r="BY20" s="11">
        <f t="shared" ref="BY20" si="92">AVERAGE(BY4:BY18)</f>
        <v>0.1</v>
      </c>
      <c r="BZ20" s="11">
        <f t="shared" si="91"/>
        <v>0.23333333333333334</v>
      </c>
      <c r="CA20" s="11">
        <f t="shared" ref="CA20" si="93">AVERAGE(CA4:CA18)</f>
        <v>0.2</v>
      </c>
      <c r="CB20" s="11">
        <f>AVERAGE(CB4:CB18)</f>
        <v>0.26666666666666666</v>
      </c>
      <c r="CC20" s="11">
        <f>AVERAGE(CC4:CC18)</f>
        <v>6.6666666666666666E-2</v>
      </c>
      <c r="CD20" s="11">
        <f>AVERAGE(CD4:CD18)</f>
        <v>0.3</v>
      </c>
      <c r="CE20" s="11">
        <f t="shared" si="58"/>
        <v>0.16666666666666666</v>
      </c>
      <c r="CF20" s="11">
        <f t="shared" ref="CF20" si="94">AVERAGE(CF4:CF18)</f>
        <v>0.1</v>
      </c>
      <c r="CG20" s="11">
        <f t="shared" si="58"/>
        <v>0.16666666666666666</v>
      </c>
      <c r="CH20" s="11">
        <f t="shared" ref="CH20" si="95">AVERAGE(CH4:CH18)</f>
        <v>0.26666666666666666</v>
      </c>
      <c r="CI20" s="11">
        <f t="shared" si="58"/>
        <v>0.43333333333333335</v>
      </c>
      <c r="CJ20" s="11">
        <f t="shared" si="58"/>
        <v>0.23333333333333334</v>
      </c>
      <c r="CK20" s="11">
        <f t="shared" ref="CK20" si="96">AVERAGE(CK4:CK18)</f>
        <v>0.83333333333333337</v>
      </c>
      <c r="CL20" s="11">
        <f t="shared" ref="CL20:CU20" si="97">AVERAGE(CL4:CL18)</f>
        <v>0.26666666666666666</v>
      </c>
      <c r="CM20" s="11">
        <f t="shared" si="97"/>
        <v>0</v>
      </c>
      <c r="CN20" s="11">
        <f t="shared" ref="CN20" si="98">AVERAGE(CN4:CN18)</f>
        <v>0.9</v>
      </c>
      <c r="CO20" s="11">
        <f t="shared" si="97"/>
        <v>0.16666666666666666</v>
      </c>
      <c r="CP20" s="11">
        <f t="shared" ref="CP20" si="99">AVERAGE(CP4:CP18)</f>
        <v>0.13333333333333333</v>
      </c>
      <c r="CQ20" s="11">
        <f t="shared" si="97"/>
        <v>0.83333333333333337</v>
      </c>
      <c r="CR20" s="11">
        <f t="shared" si="97"/>
        <v>0</v>
      </c>
      <c r="CS20" s="11">
        <f t="shared" ref="CS20:CT20" si="100">AVERAGE(CS4:CS18)</f>
        <v>0.43333333333333335</v>
      </c>
      <c r="CT20" s="11">
        <f t="shared" si="100"/>
        <v>0.33333333333333331</v>
      </c>
      <c r="CU20" s="11">
        <f t="shared" si="97"/>
        <v>6.6666666666666666E-2</v>
      </c>
      <c r="CV20" s="11">
        <f t="shared" si="58"/>
        <v>6.6666666666666666E-2</v>
      </c>
      <c r="CW20" s="11">
        <f t="shared" ref="CW20:CX20" si="101">AVERAGE(CW4:CW18)</f>
        <v>0.3</v>
      </c>
      <c r="CX20" s="11">
        <f t="shared" si="101"/>
        <v>0.93333333333333335</v>
      </c>
      <c r="CY20" s="11">
        <f t="shared" ref="CY20" si="102">AVERAGE(CY4:CY18)</f>
        <v>0.2</v>
      </c>
      <c r="CZ20" s="11">
        <f t="shared" si="58"/>
        <v>0.36666666666666664</v>
      </c>
      <c r="DA20" s="11">
        <f t="shared" ref="DA20" si="103">AVERAGE(DA4:DA18)</f>
        <v>0.76666666666666672</v>
      </c>
      <c r="DB20" s="11">
        <f t="shared" si="58"/>
        <v>6.6666666666666666E-2</v>
      </c>
      <c r="DC20" s="11">
        <f t="shared" ref="DC20:DK20" si="104">AVERAGE(DC4:DC18)</f>
        <v>0.33333333333333331</v>
      </c>
      <c r="DD20" s="11">
        <f t="shared" ref="DD20" si="105">AVERAGE(DD4:DD18)</f>
        <v>0.2</v>
      </c>
      <c r="DE20" s="11">
        <f t="shared" si="104"/>
        <v>6.6666666666666666E-2</v>
      </c>
      <c r="DF20" s="11">
        <f t="shared" si="104"/>
        <v>0.6</v>
      </c>
      <c r="DG20" s="11">
        <f t="shared" si="104"/>
        <v>0.6333333333333333</v>
      </c>
      <c r="DH20" s="11">
        <f t="shared" si="104"/>
        <v>0.2</v>
      </c>
      <c r="DI20" s="11">
        <f t="shared" ref="DI20:DJ20" si="106">AVERAGE(DI4:DI18)</f>
        <v>0.83333333333333337</v>
      </c>
      <c r="DJ20" s="11">
        <f t="shared" si="106"/>
        <v>1</v>
      </c>
      <c r="DK20" s="11">
        <f t="shared" si="104"/>
        <v>0.56666666666666665</v>
      </c>
      <c r="DL20" s="11">
        <f t="shared" si="58"/>
        <v>6.6666666666666666E-2</v>
      </c>
      <c r="DM20" s="11">
        <f t="shared" ref="DM20:DO20" si="107">AVERAGE(DM4:DM18)</f>
        <v>0.93333333333333335</v>
      </c>
      <c r="DN20" s="11">
        <f t="shared" si="107"/>
        <v>0.8666666666666667</v>
      </c>
      <c r="DO20" s="11">
        <f t="shared" si="107"/>
        <v>0.96666666666666667</v>
      </c>
      <c r="DP20" s="11">
        <f t="shared" si="58"/>
        <v>0.66666666666666663</v>
      </c>
      <c r="DQ20" s="11">
        <f t="shared" si="58"/>
        <v>0.4</v>
      </c>
      <c r="DR20" s="11">
        <f t="shared" ref="DR20" si="108">AVERAGE(DR4:DR18)</f>
        <v>0.13333333333333333</v>
      </c>
      <c r="DS20" s="11">
        <f t="shared" si="58"/>
        <v>0.23333333333333334</v>
      </c>
      <c r="DT20" s="11">
        <f t="shared" si="58"/>
        <v>6.6666666666666666E-2</v>
      </c>
      <c r="DU20" s="11">
        <f t="shared" ref="DU20" si="109">AVERAGE(DU4:DU18)</f>
        <v>0.66666666666666663</v>
      </c>
      <c r="DV20" s="11">
        <f t="shared" si="58"/>
        <v>0.46666666666666667</v>
      </c>
    </row>
  </sheetData>
  <mergeCells count="3">
    <mergeCell ref="A19:B19"/>
    <mergeCell ref="A20:B20"/>
    <mergeCell ref="A3:B3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19CD-2237-4A9D-AF30-DC9D54AF1A8C}">
  <dimension ref="A1:R127"/>
  <sheetViews>
    <sheetView zoomScale="80" zoomScaleNormal="80" workbookViewId="0">
      <selection activeCell="I134" sqref="I134"/>
    </sheetView>
  </sheetViews>
  <sheetFormatPr defaultRowHeight="14.4" x14ac:dyDescent="0.3"/>
  <cols>
    <col min="1" max="1" width="48.6640625" style="124" customWidth="1"/>
  </cols>
  <sheetData>
    <row r="1" spans="1:18" ht="47.25" customHeight="1" x14ac:dyDescent="0.3">
      <c r="A1" s="538" t="s">
        <v>38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</row>
    <row r="2" spans="1:18" ht="24" customHeight="1" x14ac:dyDescent="0.3">
      <c r="A2" s="301" t="s">
        <v>0</v>
      </c>
      <c r="B2" s="302">
        <v>1</v>
      </c>
      <c r="C2" s="302">
        <v>2</v>
      </c>
      <c r="D2" s="302">
        <v>3</v>
      </c>
      <c r="E2" s="302">
        <v>4</v>
      </c>
      <c r="F2" s="302">
        <v>5</v>
      </c>
      <c r="G2" s="302">
        <v>6</v>
      </c>
      <c r="H2" s="302">
        <v>7</v>
      </c>
      <c r="I2" s="302">
        <v>8</v>
      </c>
      <c r="J2" s="302">
        <v>9</v>
      </c>
      <c r="K2" s="302">
        <v>10</v>
      </c>
      <c r="L2" s="302">
        <v>11</v>
      </c>
      <c r="M2" s="302">
        <v>12</v>
      </c>
      <c r="N2" s="302">
        <v>13</v>
      </c>
      <c r="O2" s="302">
        <v>14</v>
      </c>
      <c r="P2" s="302">
        <v>15</v>
      </c>
      <c r="Q2" s="539" t="s">
        <v>44</v>
      </c>
      <c r="R2" s="537" t="s">
        <v>45</v>
      </c>
    </row>
    <row r="3" spans="1:18" s="30" customFormat="1" ht="157.5" customHeight="1" x14ac:dyDescent="0.3">
      <c r="A3" s="303" t="s">
        <v>1</v>
      </c>
      <c r="B3" s="304" t="s">
        <v>47</v>
      </c>
      <c r="C3" s="304" t="s">
        <v>48</v>
      </c>
      <c r="D3" s="304" t="s">
        <v>49</v>
      </c>
      <c r="E3" s="304" t="s">
        <v>50</v>
      </c>
      <c r="F3" s="304" t="s">
        <v>39</v>
      </c>
      <c r="G3" s="304" t="s">
        <v>51</v>
      </c>
      <c r="H3" s="304" t="s">
        <v>40</v>
      </c>
      <c r="I3" s="304" t="s">
        <v>41</v>
      </c>
      <c r="J3" s="304" t="s">
        <v>52</v>
      </c>
      <c r="K3" s="304" t="s">
        <v>42</v>
      </c>
      <c r="L3" s="304" t="s">
        <v>53</v>
      </c>
      <c r="M3" s="304" t="s">
        <v>54</v>
      </c>
      <c r="N3" s="304" t="s">
        <v>55</v>
      </c>
      <c r="O3" s="304" t="s">
        <v>56</v>
      </c>
      <c r="P3" s="304" t="s">
        <v>43</v>
      </c>
      <c r="Q3" s="539"/>
      <c r="R3" s="537"/>
    </row>
    <row r="4" spans="1:18" ht="18.75" customHeight="1" x14ac:dyDescent="0.3">
      <c r="A4" s="305" t="s">
        <v>324</v>
      </c>
      <c r="B4" s="306">
        <v>1</v>
      </c>
      <c r="C4" s="306">
        <v>1</v>
      </c>
      <c r="D4" s="306">
        <v>1</v>
      </c>
      <c r="E4" s="306">
        <v>1</v>
      </c>
      <c r="F4" s="306">
        <v>1</v>
      </c>
      <c r="G4" s="306">
        <v>1</v>
      </c>
      <c r="H4" s="306">
        <v>0.5</v>
      </c>
      <c r="I4" s="306">
        <v>0</v>
      </c>
      <c r="J4" s="306">
        <v>0</v>
      </c>
      <c r="K4" s="306">
        <v>0</v>
      </c>
      <c r="L4" s="306">
        <v>1</v>
      </c>
      <c r="M4" s="306">
        <v>1</v>
      </c>
      <c r="N4" s="306">
        <v>1</v>
      </c>
      <c r="O4" s="306">
        <v>1</v>
      </c>
      <c r="P4" s="306">
        <v>0</v>
      </c>
      <c r="Q4" s="307">
        <f t="shared" ref="Q4:Q35" si="0">SUM(B4:P4)</f>
        <v>10.5</v>
      </c>
      <c r="R4" s="308">
        <f t="shared" ref="R4:R35" si="1">AVERAGE(B4:P4)</f>
        <v>0.7</v>
      </c>
    </row>
    <row r="5" spans="1:18" ht="15.6" x14ac:dyDescent="0.3">
      <c r="A5" s="305" t="s">
        <v>299</v>
      </c>
      <c r="B5" s="116">
        <v>0</v>
      </c>
      <c r="C5" s="116">
        <v>1</v>
      </c>
      <c r="D5" s="116">
        <v>0</v>
      </c>
      <c r="E5" s="116">
        <v>0.5</v>
      </c>
      <c r="F5" s="116">
        <v>0</v>
      </c>
      <c r="G5" s="116">
        <v>0</v>
      </c>
      <c r="H5" s="116">
        <v>0</v>
      </c>
      <c r="I5" s="116">
        <v>0</v>
      </c>
      <c r="J5" s="116">
        <v>0</v>
      </c>
      <c r="K5" s="116">
        <v>0</v>
      </c>
      <c r="L5" s="116">
        <v>1</v>
      </c>
      <c r="M5" s="116">
        <v>1</v>
      </c>
      <c r="N5" s="116">
        <v>0</v>
      </c>
      <c r="O5" s="116">
        <v>0</v>
      </c>
      <c r="P5" s="116">
        <v>0</v>
      </c>
      <c r="Q5" s="307">
        <f t="shared" si="0"/>
        <v>3.5</v>
      </c>
      <c r="R5" s="308">
        <f t="shared" si="1"/>
        <v>0.23333333333333334</v>
      </c>
    </row>
    <row r="6" spans="1:18" ht="15.6" x14ac:dyDescent="0.3">
      <c r="A6" s="305" t="s">
        <v>515</v>
      </c>
      <c r="B6" s="116">
        <v>0</v>
      </c>
      <c r="C6" s="116">
        <v>1</v>
      </c>
      <c r="D6" s="116">
        <v>0</v>
      </c>
      <c r="E6" s="116">
        <v>0</v>
      </c>
      <c r="F6" s="116">
        <v>0</v>
      </c>
      <c r="G6" s="116">
        <v>0</v>
      </c>
      <c r="H6" s="116">
        <v>0</v>
      </c>
      <c r="I6" s="309">
        <v>0</v>
      </c>
      <c r="J6" s="116">
        <v>0</v>
      </c>
      <c r="K6" s="116">
        <v>0</v>
      </c>
      <c r="L6" s="116">
        <v>0.5</v>
      </c>
      <c r="M6" s="116">
        <v>0</v>
      </c>
      <c r="N6" s="116">
        <v>0</v>
      </c>
      <c r="O6" s="116">
        <v>0</v>
      </c>
      <c r="P6" s="116">
        <v>0</v>
      </c>
      <c r="Q6" s="307">
        <f t="shared" si="0"/>
        <v>1.5</v>
      </c>
      <c r="R6" s="308">
        <f t="shared" si="1"/>
        <v>0.1</v>
      </c>
    </row>
    <row r="7" spans="1:18" ht="15.6" x14ac:dyDescent="0.3">
      <c r="A7" s="305" t="s">
        <v>516</v>
      </c>
      <c r="B7" s="116">
        <v>0</v>
      </c>
      <c r="C7" s="116">
        <v>0</v>
      </c>
      <c r="D7" s="116">
        <v>0</v>
      </c>
      <c r="E7" s="116">
        <v>1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307">
        <f t="shared" si="0"/>
        <v>1</v>
      </c>
      <c r="R7" s="308">
        <f t="shared" si="1"/>
        <v>6.6666666666666666E-2</v>
      </c>
    </row>
    <row r="8" spans="1:18" ht="15.6" x14ac:dyDescent="0.3">
      <c r="A8" s="305" t="s">
        <v>337</v>
      </c>
      <c r="B8" s="310">
        <v>0</v>
      </c>
      <c r="C8" s="310">
        <v>1</v>
      </c>
      <c r="D8" s="310">
        <v>1</v>
      </c>
      <c r="E8" s="310">
        <v>1</v>
      </c>
      <c r="F8" s="310">
        <v>0</v>
      </c>
      <c r="G8" s="310">
        <v>0.5</v>
      </c>
      <c r="H8" s="310">
        <v>1</v>
      </c>
      <c r="I8" s="311">
        <v>1</v>
      </c>
      <c r="J8" s="310">
        <v>0</v>
      </c>
      <c r="K8" s="310">
        <v>0</v>
      </c>
      <c r="L8" s="310">
        <v>1</v>
      </c>
      <c r="M8" s="310">
        <v>0</v>
      </c>
      <c r="N8" s="310">
        <v>0</v>
      </c>
      <c r="O8" s="310">
        <v>1</v>
      </c>
      <c r="P8" s="310">
        <v>1</v>
      </c>
      <c r="Q8" s="307">
        <f t="shared" si="0"/>
        <v>8.5</v>
      </c>
      <c r="R8" s="308">
        <f t="shared" si="1"/>
        <v>0.56666666666666665</v>
      </c>
    </row>
    <row r="9" spans="1:18" ht="15.6" x14ac:dyDescent="0.3">
      <c r="A9" s="305" t="s">
        <v>340</v>
      </c>
      <c r="B9" s="306">
        <v>1</v>
      </c>
      <c r="C9" s="306">
        <v>1</v>
      </c>
      <c r="D9" s="306">
        <v>1</v>
      </c>
      <c r="E9" s="306">
        <v>1</v>
      </c>
      <c r="F9" s="306">
        <v>1</v>
      </c>
      <c r="G9" s="306">
        <v>1</v>
      </c>
      <c r="H9" s="306">
        <v>1</v>
      </c>
      <c r="I9" s="312">
        <v>0</v>
      </c>
      <c r="J9" s="306">
        <v>0</v>
      </c>
      <c r="K9" s="306">
        <v>0</v>
      </c>
      <c r="L9" s="306">
        <v>1</v>
      </c>
      <c r="M9" s="306">
        <v>1</v>
      </c>
      <c r="N9" s="306">
        <v>1</v>
      </c>
      <c r="O9" s="306">
        <v>1</v>
      </c>
      <c r="P9" s="306">
        <v>1</v>
      </c>
      <c r="Q9" s="307">
        <f t="shared" si="0"/>
        <v>12</v>
      </c>
      <c r="R9" s="308">
        <f t="shared" si="1"/>
        <v>0.8</v>
      </c>
    </row>
    <row r="10" spans="1:18" ht="15.6" x14ac:dyDescent="0.3">
      <c r="A10" s="305" t="s">
        <v>343</v>
      </c>
      <c r="B10" s="306">
        <v>1</v>
      </c>
      <c r="C10" s="306">
        <v>1</v>
      </c>
      <c r="D10" s="306">
        <v>1</v>
      </c>
      <c r="E10" s="306">
        <v>1</v>
      </c>
      <c r="F10" s="306">
        <v>1</v>
      </c>
      <c r="G10" s="306">
        <v>1</v>
      </c>
      <c r="H10" s="306">
        <v>1</v>
      </c>
      <c r="I10" s="312">
        <v>1</v>
      </c>
      <c r="J10" s="306">
        <v>1</v>
      </c>
      <c r="K10" s="306">
        <v>0</v>
      </c>
      <c r="L10" s="306">
        <v>1</v>
      </c>
      <c r="M10" s="306">
        <v>1</v>
      </c>
      <c r="N10" s="306">
        <v>1</v>
      </c>
      <c r="O10" s="306">
        <v>1</v>
      </c>
      <c r="P10" s="306">
        <v>1</v>
      </c>
      <c r="Q10" s="307">
        <f t="shared" si="0"/>
        <v>14</v>
      </c>
      <c r="R10" s="308">
        <f t="shared" si="1"/>
        <v>0.93333333333333335</v>
      </c>
    </row>
    <row r="11" spans="1:18" ht="15.6" x14ac:dyDescent="0.3">
      <c r="A11" s="305" t="s">
        <v>344</v>
      </c>
      <c r="B11" s="306">
        <v>1</v>
      </c>
      <c r="C11" s="306">
        <v>1</v>
      </c>
      <c r="D11" s="306">
        <v>1</v>
      </c>
      <c r="E11" s="306">
        <v>1</v>
      </c>
      <c r="F11" s="306">
        <v>1</v>
      </c>
      <c r="G11" s="306">
        <v>0.5</v>
      </c>
      <c r="H11" s="306">
        <v>0</v>
      </c>
      <c r="I11" s="312">
        <v>1</v>
      </c>
      <c r="J11" s="312">
        <v>1</v>
      </c>
      <c r="K11" s="306">
        <v>1</v>
      </c>
      <c r="L11" s="306">
        <v>1</v>
      </c>
      <c r="M11" s="306">
        <v>1</v>
      </c>
      <c r="N11" s="306">
        <v>1</v>
      </c>
      <c r="O11" s="306">
        <v>1</v>
      </c>
      <c r="P11" s="306">
        <v>0</v>
      </c>
      <c r="Q11" s="307">
        <f t="shared" si="0"/>
        <v>12.5</v>
      </c>
      <c r="R11" s="308">
        <f t="shared" si="1"/>
        <v>0.83333333333333337</v>
      </c>
    </row>
    <row r="12" spans="1:18" ht="15.6" x14ac:dyDescent="0.3">
      <c r="A12" s="305" t="s">
        <v>46</v>
      </c>
      <c r="B12" s="116">
        <v>0</v>
      </c>
      <c r="C12" s="116">
        <v>1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307">
        <f t="shared" si="0"/>
        <v>1</v>
      </c>
      <c r="R12" s="308">
        <f t="shared" si="1"/>
        <v>6.6666666666666666E-2</v>
      </c>
    </row>
    <row r="13" spans="1:18" ht="15.6" x14ac:dyDescent="0.3">
      <c r="A13" s="305" t="s">
        <v>265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307">
        <f t="shared" si="0"/>
        <v>0</v>
      </c>
      <c r="R13" s="308">
        <f t="shared" si="1"/>
        <v>0</v>
      </c>
    </row>
    <row r="14" spans="1:18" ht="15.6" x14ac:dyDescent="0.3">
      <c r="A14" s="305" t="s">
        <v>325</v>
      </c>
      <c r="B14" s="306">
        <v>1</v>
      </c>
      <c r="C14" s="306">
        <v>1</v>
      </c>
      <c r="D14" s="306">
        <v>1</v>
      </c>
      <c r="E14" s="306">
        <v>1</v>
      </c>
      <c r="F14" s="306">
        <v>1</v>
      </c>
      <c r="G14" s="306">
        <v>0.5</v>
      </c>
      <c r="H14" s="306">
        <v>1</v>
      </c>
      <c r="I14" s="312">
        <v>1</v>
      </c>
      <c r="J14" s="306">
        <v>1</v>
      </c>
      <c r="K14" s="306">
        <v>0</v>
      </c>
      <c r="L14" s="306">
        <v>1</v>
      </c>
      <c r="M14" s="306">
        <v>1</v>
      </c>
      <c r="N14" s="306">
        <v>1</v>
      </c>
      <c r="O14" s="306">
        <v>1</v>
      </c>
      <c r="P14" s="306">
        <v>1</v>
      </c>
      <c r="Q14" s="307">
        <f t="shared" si="0"/>
        <v>13.5</v>
      </c>
      <c r="R14" s="308">
        <f t="shared" si="1"/>
        <v>0.9</v>
      </c>
    </row>
    <row r="15" spans="1:18" ht="15.6" x14ac:dyDescent="0.3">
      <c r="A15" s="305" t="s">
        <v>326</v>
      </c>
      <c r="B15" s="306">
        <v>0</v>
      </c>
      <c r="C15" s="306">
        <v>1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1</v>
      </c>
      <c r="M15" s="306">
        <v>0</v>
      </c>
      <c r="N15" s="306">
        <v>0</v>
      </c>
      <c r="O15" s="306">
        <v>0</v>
      </c>
      <c r="P15" s="306">
        <v>0</v>
      </c>
      <c r="Q15" s="307">
        <f t="shared" si="0"/>
        <v>2</v>
      </c>
      <c r="R15" s="308">
        <f t="shared" si="1"/>
        <v>0.13333333333333333</v>
      </c>
    </row>
    <row r="16" spans="1:18" ht="15.6" x14ac:dyDescent="0.3">
      <c r="A16" s="305" t="s">
        <v>297</v>
      </c>
      <c r="B16" s="306">
        <v>0</v>
      </c>
      <c r="C16" s="306">
        <v>1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1</v>
      </c>
      <c r="M16" s="306">
        <v>0</v>
      </c>
      <c r="N16" s="306">
        <v>0</v>
      </c>
      <c r="O16" s="306">
        <v>0</v>
      </c>
      <c r="P16" s="306">
        <v>0</v>
      </c>
      <c r="Q16" s="307">
        <f t="shared" si="0"/>
        <v>2</v>
      </c>
      <c r="R16" s="308">
        <f t="shared" si="1"/>
        <v>0.13333333333333333</v>
      </c>
    </row>
    <row r="17" spans="1:18" ht="15.6" x14ac:dyDescent="0.3">
      <c r="A17" s="305" t="s">
        <v>266</v>
      </c>
      <c r="B17" s="306">
        <v>1</v>
      </c>
      <c r="C17" s="306">
        <v>1</v>
      </c>
      <c r="D17" s="306">
        <v>1</v>
      </c>
      <c r="E17" s="306">
        <v>1</v>
      </c>
      <c r="F17" s="306">
        <v>1</v>
      </c>
      <c r="G17" s="306">
        <v>0.5</v>
      </c>
      <c r="H17" s="306">
        <v>0.5</v>
      </c>
      <c r="I17" s="312">
        <v>1</v>
      </c>
      <c r="J17" s="312">
        <v>1</v>
      </c>
      <c r="K17" s="312">
        <v>0</v>
      </c>
      <c r="L17" s="306">
        <v>1</v>
      </c>
      <c r="M17" s="312">
        <v>0</v>
      </c>
      <c r="N17" s="312">
        <v>0</v>
      </c>
      <c r="O17" s="312">
        <v>0.5</v>
      </c>
      <c r="P17" s="312">
        <v>1</v>
      </c>
      <c r="Q17" s="307">
        <f t="shared" si="0"/>
        <v>10.5</v>
      </c>
      <c r="R17" s="308">
        <f t="shared" si="1"/>
        <v>0.7</v>
      </c>
    </row>
    <row r="18" spans="1:18" ht="15.6" x14ac:dyDescent="0.3">
      <c r="A18" s="305" t="s">
        <v>517</v>
      </c>
      <c r="B18" s="116">
        <v>0</v>
      </c>
      <c r="C18" s="116">
        <v>1</v>
      </c>
      <c r="D18" s="309">
        <v>0</v>
      </c>
      <c r="E18" s="309">
        <v>0</v>
      </c>
      <c r="F18" s="309">
        <v>0</v>
      </c>
      <c r="G18" s="309">
        <v>0</v>
      </c>
      <c r="H18" s="309">
        <v>0</v>
      </c>
      <c r="I18" s="309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307">
        <f t="shared" si="0"/>
        <v>1</v>
      </c>
      <c r="R18" s="308">
        <f t="shared" si="1"/>
        <v>6.6666666666666666E-2</v>
      </c>
    </row>
    <row r="19" spans="1:18" ht="15.6" x14ac:dyDescent="0.3">
      <c r="A19" s="305" t="s">
        <v>311</v>
      </c>
      <c r="B19" s="306">
        <v>0</v>
      </c>
      <c r="C19" s="306">
        <v>1</v>
      </c>
      <c r="D19" s="306">
        <v>0</v>
      </c>
      <c r="E19" s="306">
        <v>1</v>
      </c>
      <c r="F19" s="306">
        <v>0</v>
      </c>
      <c r="G19" s="306">
        <v>0</v>
      </c>
      <c r="H19" s="306">
        <v>0.5</v>
      </c>
      <c r="I19" s="306">
        <v>0</v>
      </c>
      <c r="J19" s="306">
        <v>0</v>
      </c>
      <c r="K19" s="306">
        <v>0</v>
      </c>
      <c r="L19" s="306">
        <v>0</v>
      </c>
      <c r="M19" s="306">
        <v>0</v>
      </c>
      <c r="N19" s="306">
        <v>0</v>
      </c>
      <c r="O19" s="306">
        <v>0</v>
      </c>
      <c r="P19" s="306">
        <v>0</v>
      </c>
      <c r="Q19" s="307">
        <f t="shared" si="0"/>
        <v>2.5</v>
      </c>
      <c r="R19" s="308">
        <f t="shared" si="1"/>
        <v>0.16666666666666666</v>
      </c>
    </row>
    <row r="20" spans="1:18" ht="15.6" x14ac:dyDescent="0.3">
      <c r="A20" s="305" t="s">
        <v>322</v>
      </c>
      <c r="B20" s="306">
        <v>0</v>
      </c>
      <c r="C20" s="306">
        <v>1</v>
      </c>
      <c r="D20" s="306">
        <v>0</v>
      </c>
      <c r="E20" s="306">
        <v>0.5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v>0</v>
      </c>
      <c r="M20" s="306">
        <v>0</v>
      </c>
      <c r="N20" s="306">
        <v>0</v>
      </c>
      <c r="O20" s="306">
        <v>0</v>
      </c>
      <c r="P20" s="306">
        <v>0</v>
      </c>
      <c r="Q20" s="307">
        <f t="shared" si="0"/>
        <v>1.5</v>
      </c>
      <c r="R20" s="308">
        <f t="shared" si="1"/>
        <v>0.1</v>
      </c>
    </row>
    <row r="21" spans="1:18" ht="15.6" x14ac:dyDescent="0.3">
      <c r="A21" s="305" t="s">
        <v>316</v>
      </c>
      <c r="B21" s="306">
        <v>0</v>
      </c>
      <c r="C21" s="306">
        <v>1</v>
      </c>
      <c r="D21" s="306">
        <v>0</v>
      </c>
      <c r="E21" s="306">
        <v>0</v>
      </c>
      <c r="F21" s="306">
        <v>0</v>
      </c>
      <c r="G21" s="306">
        <v>0</v>
      </c>
      <c r="H21" s="306">
        <v>0</v>
      </c>
      <c r="I21" s="306">
        <v>0</v>
      </c>
      <c r="J21" s="306">
        <v>0</v>
      </c>
      <c r="K21" s="306">
        <v>0</v>
      </c>
      <c r="L21" s="306">
        <v>0</v>
      </c>
      <c r="M21" s="306">
        <v>0</v>
      </c>
      <c r="N21" s="306">
        <v>0</v>
      </c>
      <c r="O21" s="306">
        <v>0</v>
      </c>
      <c r="P21" s="306">
        <v>0</v>
      </c>
      <c r="Q21" s="307">
        <f t="shared" si="0"/>
        <v>1</v>
      </c>
      <c r="R21" s="308">
        <f t="shared" si="1"/>
        <v>6.6666666666666666E-2</v>
      </c>
    </row>
    <row r="22" spans="1:18" ht="15.6" x14ac:dyDescent="0.3">
      <c r="A22" s="305" t="s">
        <v>315</v>
      </c>
      <c r="B22" s="116">
        <v>1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307">
        <f t="shared" si="0"/>
        <v>1</v>
      </c>
      <c r="R22" s="308">
        <f t="shared" si="1"/>
        <v>6.6666666666666666E-2</v>
      </c>
    </row>
    <row r="23" spans="1:18" ht="15.6" x14ac:dyDescent="0.3">
      <c r="A23" s="305" t="s">
        <v>518</v>
      </c>
      <c r="B23" s="116">
        <v>0</v>
      </c>
      <c r="C23" s="116">
        <v>1</v>
      </c>
      <c r="D23" s="116">
        <v>0</v>
      </c>
      <c r="E23" s="306">
        <v>0.5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306">
        <v>1</v>
      </c>
      <c r="M23" s="116">
        <v>0</v>
      </c>
      <c r="N23" s="116">
        <v>0</v>
      </c>
      <c r="O23" s="116">
        <v>0</v>
      </c>
      <c r="P23" s="116">
        <v>0</v>
      </c>
      <c r="Q23" s="307">
        <f t="shared" si="0"/>
        <v>2.5</v>
      </c>
      <c r="R23" s="308">
        <f t="shared" si="1"/>
        <v>0.16666666666666666</v>
      </c>
    </row>
    <row r="24" spans="1:18" ht="15.6" x14ac:dyDescent="0.3">
      <c r="A24" s="305" t="s">
        <v>327</v>
      </c>
      <c r="B24" s="306">
        <v>1</v>
      </c>
      <c r="C24" s="306">
        <v>1</v>
      </c>
      <c r="D24" s="306">
        <v>1</v>
      </c>
      <c r="E24" s="306">
        <v>1</v>
      </c>
      <c r="F24" s="306">
        <v>1</v>
      </c>
      <c r="G24" s="306">
        <v>0.5</v>
      </c>
      <c r="H24" s="306">
        <v>1</v>
      </c>
      <c r="I24" s="312">
        <v>1</v>
      </c>
      <c r="J24" s="312">
        <v>1</v>
      </c>
      <c r="K24" s="306">
        <v>1</v>
      </c>
      <c r="L24" s="306">
        <v>0.5</v>
      </c>
      <c r="M24" s="306">
        <v>1</v>
      </c>
      <c r="N24" s="306">
        <v>1</v>
      </c>
      <c r="O24" s="306">
        <v>1</v>
      </c>
      <c r="P24" s="306">
        <v>1</v>
      </c>
      <c r="Q24" s="307">
        <f t="shared" si="0"/>
        <v>14</v>
      </c>
      <c r="R24" s="308">
        <f t="shared" si="1"/>
        <v>0.93333333333333335</v>
      </c>
    </row>
    <row r="25" spans="1:18" ht="15.6" x14ac:dyDescent="0.3">
      <c r="A25" s="305" t="s">
        <v>321</v>
      </c>
      <c r="B25" s="306">
        <v>0</v>
      </c>
      <c r="C25" s="306">
        <v>1</v>
      </c>
      <c r="D25" s="306">
        <v>0</v>
      </c>
      <c r="E25" s="306">
        <v>0</v>
      </c>
      <c r="F25" s="306">
        <v>0</v>
      </c>
      <c r="G25" s="306">
        <v>0</v>
      </c>
      <c r="H25" s="306">
        <v>0</v>
      </c>
      <c r="I25" s="306">
        <v>0</v>
      </c>
      <c r="J25" s="306">
        <v>0</v>
      </c>
      <c r="K25" s="306">
        <v>0</v>
      </c>
      <c r="L25" s="306">
        <v>0</v>
      </c>
      <c r="M25" s="306">
        <v>0</v>
      </c>
      <c r="N25" s="306">
        <v>0</v>
      </c>
      <c r="O25" s="306">
        <v>0</v>
      </c>
      <c r="P25" s="306">
        <v>0</v>
      </c>
      <c r="Q25" s="307">
        <f t="shared" si="0"/>
        <v>1</v>
      </c>
      <c r="R25" s="308">
        <f t="shared" si="1"/>
        <v>6.6666666666666666E-2</v>
      </c>
    </row>
    <row r="26" spans="1:18" ht="15.6" x14ac:dyDescent="0.3">
      <c r="A26" s="305" t="s">
        <v>328</v>
      </c>
      <c r="B26" s="306">
        <v>0</v>
      </c>
      <c r="C26" s="306">
        <v>1</v>
      </c>
      <c r="D26" s="306">
        <v>0</v>
      </c>
      <c r="E26" s="306">
        <v>1</v>
      </c>
      <c r="F26" s="306">
        <v>0</v>
      </c>
      <c r="G26" s="306">
        <v>0</v>
      </c>
      <c r="H26" s="306">
        <v>0</v>
      </c>
      <c r="I26" s="312">
        <v>0.5</v>
      </c>
      <c r="J26" s="306">
        <v>0</v>
      </c>
      <c r="K26" s="306">
        <v>0</v>
      </c>
      <c r="L26" s="306">
        <v>1</v>
      </c>
      <c r="M26" s="306">
        <v>1</v>
      </c>
      <c r="N26" s="306">
        <v>0</v>
      </c>
      <c r="O26" s="306">
        <v>1</v>
      </c>
      <c r="P26" s="306">
        <v>0</v>
      </c>
      <c r="Q26" s="307">
        <f t="shared" si="0"/>
        <v>5.5</v>
      </c>
      <c r="R26" s="308">
        <f t="shared" si="1"/>
        <v>0.36666666666666664</v>
      </c>
    </row>
    <row r="27" spans="1:18" ht="15.6" x14ac:dyDescent="0.3">
      <c r="A27" s="305" t="s">
        <v>318</v>
      </c>
      <c r="B27" s="306">
        <v>1</v>
      </c>
      <c r="C27" s="306">
        <v>1</v>
      </c>
      <c r="D27" s="306">
        <v>0</v>
      </c>
      <c r="E27" s="306">
        <v>0.5</v>
      </c>
      <c r="F27" s="306">
        <v>0</v>
      </c>
      <c r="G27" s="306">
        <v>0</v>
      </c>
      <c r="H27" s="306">
        <v>0</v>
      </c>
      <c r="I27" s="306">
        <v>0</v>
      </c>
      <c r="J27" s="306">
        <v>0</v>
      </c>
      <c r="K27" s="306">
        <v>0</v>
      </c>
      <c r="L27" s="306">
        <v>1</v>
      </c>
      <c r="M27" s="306">
        <v>0</v>
      </c>
      <c r="N27" s="313">
        <v>1</v>
      </c>
      <c r="O27" s="306">
        <v>0</v>
      </c>
      <c r="P27" s="306">
        <v>0</v>
      </c>
      <c r="Q27" s="307">
        <f t="shared" si="0"/>
        <v>4.5</v>
      </c>
      <c r="R27" s="308">
        <f t="shared" si="1"/>
        <v>0.3</v>
      </c>
    </row>
    <row r="28" spans="1:18" ht="15.6" x14ac:dyDescent="0.3">
      <c r="A28" s="305" t="s">
        <v>302</v>
      </c>
      <c r="B28" s="306">
        <v>0</v>
      </c>
      <c r="C28" s="306">
        <v>1</v>
      </c>
      <c r="D28" s="306">
        <v>0</v>
      </c>
      <c r="E28" s="306">
        <v>0</v>
      </c>
      <c r="F28" s="306">
        <v>0</v>
      </c>
      <c r="G28" s="306">
        <v>0</v>
      </c>
      <c r="H28" s="306">
        <v>0</v>
      </c>
      <c r="I28" s="306">
        <v>0</v>
      </c>
      <c r="J28" s="306">
        <v>0</v>
      </c>
      <c r="K28" s="306">
        <v>0</v>
      </c>
      <c r="L28" s="306">
        <v>0</v>
      </c>
      <c r="M28" s="306">
        <v>0</v>
      </c>
      <c r="N28" s="306">
        <v>0</v>
      </c>
      <c r="O28" s="306">
        <v>0</v>
      </c>
      <c r="P28" s="306">
        <v>0</v>
      </c>
      <c r="Q28" s="307">
        <f t="shared" si="0"/>
        <v>1</v>
      </c>
      <c r="R28" s="308">
        <f t="shared" si="1"/>
        <v>6.6666666666666666E-2</v>
      </c>
    </row>
    <row r="29" spans="1:18" ht="15.6" x14ac:dyDescent="0.3">
      <c r="A29" s="305" t="s">
        <v>329</v>
      </c>
      <c r="B29" s="306">
        <v>1</v>
      </c>
      <c r="C29" s="306">
        <v>1</v>
      </c>
      <c r="D29" s="306">
        <v>1</v>
      </c>
      <c r="E29" s="306">
        <v>1</v>
      </c>
      <c r="F29" s="306">
        <v>1</v>
      </c>
      <c r="G29" s="306">
        <v>1</v>
      </c>
      <c r="H29" s="306">
        <v>1</v>
      </c>
      <c r="I29" s="312">
        <v>1</v>
      </c>
      <c r="J29" s="306">
        <v>1</v>
      </c>
      <c r="K29" s="306">
        <v>1</v>
      </c>
      <c r="L29" s="306">
        <v>1</v>
      </c>
      <c r="M29" s="306">
        <v>1</v>
      </c>
      <c r="N29" s="306">
        <v>1</v>
      </c>
      <c r="O29" s="306">
        <v>1</v>
      </c>
      <c r="P29" s="306">
        <v>1</v>
      </c>
      <c r="Q29" s="307">
        <f t="shared" si="0"/>
        <v>15</v>
      </c>
      <c r="R29" s="308">
        <f t="shared" si="1"/>
        <v>1</v>
      </c>
    </row>
    <row r="30" spans="1:18" ht="15.6" x14ac:dyDescent="0.3">
      <c r="A30" s="305" t="s">
        <v>519</v>
      </c>
      <c r="B30" s="116">
        <v>0</v>
      </c>
      <c r="C30" s="116">
        <v>1</v>
      </c>
      <c r="D30" s="116">
        <v>0</v>
      </c>
      <c r="E30" s="116">
        <v>0.5</v>
      </c>
      <c r="F30" s="116">
        <v>0</v>
      </c>
      <c r="G30" s="116">
        <v>0.5</v>
      </c>
      <c r="H30" s="116">
        <v>0</v>
      </c>
      <c r="I30" s="309">
        <v>0</v>
      </c>
      <c r="J30" s="116">
        <v>0</v>
      </c>
      <c r="K30" s="116">
        <v>0</v>
      </c>
      <c r="L30" s="116">
        <v>1</v>
      </c>
      <c r="M30" s="116">
        <v>0</v>
      </c>
      <c r="N30" s="116">
        <v>0</v>
      </c>
      <c r="O30" s="116">
        <v>0.5</v>
      </c>
      <c r="P30" s="116">
        <v>1</v>
      </c>
      <c r="Q30" s="307">
        <f t="shared" si="0"/>
        <v>4.5</v>
      </c>
      <c r="R30" s="308">
        <f t="shared" si="1"/>
        <v>0.3</v>
      </c>
    </row>
    <row r="31" spans="1:18" ht="15.6" x14ac:dyDescent="0.3">
      <c r="A31" s="305" t="s">
        <v>298</v>
      </c>
      <c r="B31" s="306">
        <v>0</v>
      </c>
      <c r="C31" s="306">
        <v>1</v>
      </c>
      <c r="D31" s="306">
        <v>0</v>
      </c>
      <c r="E31" s="306">
        <v>0.5</v>
      </c>
      <c r="F31" s="306">
        <v>0</v>
      </c>
      <c r="G31" s="306">
        <v>0</v>
      </c>
      <c r="H31" s="306">
        <v>0.5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1</v>
      </c>
      <c r="P31" s="306">
        <v>0</v>
      </c>
      <c r="Q31" s="307">
        <f t="shared" si="0"/>
        <v>3</v>
      </c>
      <c r="R31" s="308">
        <f t="shared" si="1"/>
        <v>0.2</v>
      </c>
    </row>
    <row r="32" spans="1:18" ht="15.6" x14ac:dyDescent="0.3">
      <c r="A32" s="305" t="s">
        <v>330</v>
      </c>
      <c r="B32" s="306">
        <v>1</v>
      </c>
      <c r="C32" s="306">
        <v>1</v>
      </c>
      <c r="D32" s="306">
        <v>1</v>
      </c>
      <c r="E32" s="306">
        <v>1</v>
      </c>
      <c r="F32" s="116">
        <v>1</v>
      </c>
      <c r="G32" s="306">
        <v>1</v>
      </c>
      <c r="H32" s="306">
        <v>1</v>
      </c>
      <c r="I32" s="312">
        <v>1</v>
      </c>
      <c r="J32" s="309">
        <v>1</v>
      </c>
      <c r="K32" s="116">
        <v>1</v>
      </c>
      <c r="L32" s="306">
        <v>1</v>
      </c>
      <c r="M32" s="306">
        <v>1</v>
      </c>
      <c r="N32" s="306">
        <v>1</v>
      </c>
      <c r="O32" s="306">
        <v>1</v>
      </c>
      <c r="P32" s="306">
        <v>1</v>
      </c>
      <c r="Q32" s="307">
        <f t="shared" si="0"/>
        <v>15</v>
      </c>
      <c r="R32" s="308">
        <f t="shared" si="1"/>
        <v>1</v>
      </c>
    </row>
    <row r="33" spans="1:18" ht="15.6" x14ac:dyDescent="0.3">
      <c r="A33" s="305" t="s">
        <v>310</v>
      </c>
      <c r="B33" s="306">
        <v>0</v>
      </c>
      <c r="C33" s="306">
        <v>1</v>
      </c>
      <c r="D33" s="306">
        <v>0</v>
      </c>
      <c r="E33" s="306">
        <v>0.5</v>
      </c>
      <c r="F33" s="306">
        <v>0</v>
      </c>
      <c r="G33" s="306">
        <v>0.5</v>
      </c>
      <c r="H33" s="306">
        <v>0.5</v>
      </c>
      <c r="I33" s="312">
        <v>1</v>
      </c>
      <c r="J33" s="306">
        <v>0</v>
      </c>
      <c r="K33" s="306">
        <v>0</v>
      </c>
      <c r="L33" s="306">
        <v>0.5</v>
      </c>
      <c r="M33" s="306">
        <v>0</v>
      </c>
      <c r="N33" s="306">
        <v>0</v>
      </c>
      <c r="O33" s="306">
        <v>0.5</v>
      </c>
      <c r="P33" s="306">
        <v>0</v>
      </c>
      <c r="Q33" s="307">
        <f t="shared" si="0"/>
        <v>4.5</v>
      </c>
      <c r="R33" s="308">
        <f t="shared" si="1"/>
        <v>0.3</v>
      </c>
    </row>
    <row r="34" spans="1:18" ht="15.6" x14ac:dyDescent="0.3">
      <c r="A34" s="305" t="s">
        <v>389</v>
      </c>
      <c r="B34" s="306">
        <v>0</v>
      </c>
      <c r="C34" s="306">
        <v>1</v>
      </c>
      <c r="D34" s="306">
        <v>0</v>
      </c>
      <c r="E34" s="306">
        <v>1</v>
      </c>
      <c r="F34" s="306">
        <v>0</v>
      </c>
      <c r="G34" s="306">
        <v>0.5</v>
      </c>
      <c r="H34" s="306">
        <v>0</v>
      </c>
      <c r="I34" s="306">
        <v>0</v>
      </c>
      <c r="J34" s="306">
        <v>0</v>
      </c>
      <c r="K34" s="306">
        <v>0</v>
      </c>
      <c r="L34" s="306">
        <v>0.5</v>
      </c>
      <c r="M34" s="306">
        <v>0</v>
      </c>
      <c r="N34" s="306">
        <v>0</v>
      </c>
      <c r="O34" s="306">
        <v>1</v>
      </c>
      <c r="P34" s="306">
        <v>1</v>
      </c>
      <c r="Q34" s="307">
        <f t="shared" si="0"/>
        <v>5</v>
      </c>
      <c r="R34" s="308">
        <f t="shared" si="1"/>
        <v>0.33333333333333331</v>
      </c>
    </row>
    <row r="35" spans="1:18" ht="15.6" x14ac:dyDescent="0.3">
      <c r="A35" s="314" t="s">
        <v>268</v>
      </c>
      <c r="B35" s="306">
        <v>1</v>
      </c>
      <c r="C35" s="306">
        <v>1</v>
      </c>
      <c r="D35" s="306">
        <v>0</v>
      </c>
      <c r="E35" s="306">
        <v>0.5</v>
      </c>
      <c r="F35" s="306">
        <v>0</v>
      </c>
      <c r="G35" s="306">
        <v>0.5</v>
      </c>
      <c r="H35" s="306">
        <v>0</v>
      </c>
      <c r="I35" s="306">
        <v>0</v>
      </c>
      <c r="J35" s="306">
        <v>0</v>
      </c>
      <c r="K35" s="306">
        <v>0</v>
      </c>
      <c r="L35" s="312">
        <v>1</v>
      </c>
      <c r="M35" s="306">
        <v>1</v>
      </c>
      <c r="N35" s="306">
        <v>0</v>
      </c>
      <c r="O35" s="306">
        <v>0</v>
      </c>
      <c r="P35" s="306">
        <v>0</v>
      </c>
      <c r="Q35" s="307">
        <f t="shared" si="0"/>
        <v>5</v>
      </c>
      <c r="R35" s="308">
        <f t="shared" si="1"/>
        <v>0.33333333333333331</v>
      </c>
    </row>
    <row r="36" spans="1:18" ht="15.6" x14ac:dyDescent="0.3">
      <c r="A36" s="314" t="s">
        <v>520</v>
      </c>
      <c r="B36" s="306">
        <v>1</v>
      </c>
      <c r="C36" s="306">
        <v>1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306">
        <v>1</v>
      </c>
      <c r="M36" s="116">
        <v>0</v>
      </c>
      <c r="N36" s="306">
        <v>1</v>
      </c>
      <c r="O36" s="116">
        <v>0</v>
      </c>
      <c r="P36" s="116">
        <v>0</v>
      </c>
      <c r="Q36" s="307">
        <f t="shared" ref="Q36:Q67" si="2">SUM(B36:P36)</f>
        <v>4</v>
      </c>
      <c r="R36" s="308">
        <f t="shared" ref="R36:R67" si="3">AVERAGE(B36:P36)</f>
        <v>0.26666666666666666</v>
      </c>
    </row>
    <row r="37" spans="1:18" ht="15.6" x14ac:dyDescent="0.3">
      <c r="A37" s="314" t="s">
        <v>521</v>
      </c>
      <c r="B37" s="306">
        <v>0</v>
      </c>
      <c r="C37" s="306">
        <v>1</v>
      </c>
      <c r="D37" s="306">
        <v>0</v>
      </c>
      <c r="E37" s="306">
        <v>0</v>
      </c>
      <c r="F37" s="306">
        <v>0</v>
      </c>
      <c r="G37" s="306">
        <v>0</v>
      </c>
      <c r="H37" s="306">
        <v>0</v>
      </c>
      <c r="I37" s="306">
        <v>0</v>
      </c>
      <c r="J37" s="306">
        <v>0</v>
      </c>
      <c r="K37" s="306">
        <v>0</v>
      </c>
      <c r="L37" s="306">
        <v>0</v>
      </c>
      <c r="M37" s="306">
        <v>0</v>
      </c>
      <c r="N37" s="306">
        <v>0</v>
      </c>
      <c r="O37" s="306">
        <v>0</v>
      </c>
      <c r="P37" s="306">
        <v>0</v>
      </c>
      <c r="Q37" s="307">
        <f t="shared" si="2"/>
        <v>1</v>
      </c>
      <c r="R37" s="308">
        <f t="shared" si="3"/>
        <v>6.6666666666666666E-2</v>
      </c>
    </row>
    <row r="38" spans="1:18" ht="15.6" x14ac:dyDescent="0.3">
      <c r="A38" s="314" t="s">
        <v>357</v>
      </c>
      <c r="B38" s="306">
        <v>1</v>
      </c>
      <c r="C38" s="306">
        <v>1</v>
      </c>
      <c r="D38" s="306">
        <v>1</v>
      </c>
      <c r="E38" s="306">
        <v>1</v>
      </c>
      <c r="F38" s="116">
        <v>1</v>
      </c>
      <c r="G38" s="306">
        <v>1</v>
      </c>
      <c r="H38" s="306">
        <v>1</v>
      </c>
      <c r="I38" s="312">
        <v>1</v>
      </c>
      <c r="J38" s="309">
        <v>1</v>
      </c>
      <c r="K38" s="116">
        <v>1</v>
      </c>
      <c r="L38" s="306">
        <v>1</v>
      </c>
      <c r="M38" s="116">
        <v>1</v>
      </c>
      <c r="N38" s="306">
        <v>1</v>
      </c>
      <c r="O38" s="306">
        <v>1</v>
      </c>
      <c r="P38" s="306">
        <v>1</v>
      </c>
      <c r="Q38" s="307">
        <f t="shared" si="2"/>
        <v>15</v>
      </c>
      <c r="R38" s="308">
        <f t="shared" si="3"/>
        <v>1</v>
      </c>
    </row>
    <row r="39" spans="1:18" ht="15.6" x14ac:dyDescent="0.3">
      <c r="A39" s="314" t="s">
        <v>269</v>
      </c>
      <c r="B39" s="116">
        <v>0</v>
      </c>
      <c r="C39" s="306">
        <v>1</v>
      </c>
      <c r="D39" s="116">
        <v>0</v>
      </c>
      <c r="E39" s="313">
        <v>1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312">
        <v>0.5</v>
      </c>
      <c r="M39" s="116">
        <v>0</v>
      </c>
      <c r="N39" s="116">
        <v>0</v>
      </c>
      <c r="O39" s="116">
        <v>0</v>
      </c>
      <c r="P39" s="116">
        <v>0</v>
      </c>
      <c r="Q39" s="307">
        <f t="shared" si="2"/>
        <v>2.5</v>
      </c>
      <c r="R39" s="308">
        <f t="shared" si="3"/>
        <v>0.16666666666666666</v>
      </c>
    </row>
    <row r="40" spans="1:18" ht="15.6" x14ac:dyDescent="0.3">
      <c r="A40" s="314" t="s">
        <v>393</v>
      </c>
      <c r="B40" s="116">
        <v>1</v>
      </c>
      <c r="C40" s="116">
        <v>1</v>
      </c>
      <c r="D40" s="116">
        <v>1</v>
      </c>
      <c r="E40" s="116">
        <v>1</v>
      </c>
      <c r="F40" s="116">
        <v>1</v>
      </c>
      <c r="G40" s="116">
        <v>0.5</v>
      </c>
      <c r="H40" s="116">
        <v>0.5</v>
      </c>
      <c r="I40" s="116">
        <v>0.5</v>
      </c>
      <c r="J40" s="116">
        <v>1</v>
      </c>
      <c r="K40" s="116">
        <v>1</v>
      </c>
      <c r="L40" s="116">
        <v>1</v>
      </c>
      <c r="M40" s="116">
        <v>1</v>
      </c>
      <c r="N40" s="116">
        <v>1</v>
      </c>
      <c r="O40" s="116">
        <v>1</v>
      </c>
      <c r="P40" s="116">
        <v>1</v>
      </c>
      <c r="Q40" s="307">
        <f t="shared" si="2"/>
        <v>13.5</v>
      </c>
      <c r="R40" s="308">
        <f t="shared" si="3"/>
        <v>0.9</v>
      </c>
    </row>
    <row r="41" spans="1:18" ht="15.6" x14ac:dyDescent="0.3">
      <c r="A41" s="314" t="s">
        <v>57</v>
      </c>
      <c r="B41" s="116">
        <v>1</v>
      </c>
      <c r="C41" s="116">
        <v>1</v>
      </c>
      <c r="D41" s="116">
        <v>1</v>
      </c>
      <c r="E41" s="116">
        <v>1</v>
      </c>
      <c r="F41" s="116">
        <v>1</v>
      </c>
      <c r="G41" s="116">
        <v>1</v>
      </c>
      <c r="H41" s="116">
        <v>1</v>
      </c>
      <c r="I41" s="309">
        <v>1</v>
      </c>
      <c r="J41" s="116">
        <v>1</v>
      </c>
      <c r="K41" s="116">
        <v>1</v>
      </c>
      <c r="L41" s="116">
        <v>1</v>
      </c>
      <c r="M41" s="116">
        <v>1</v>
      </c>
      <c r="N41" s="116">
        <v>1</v>
      </c>
      <c r="O41" s="116">
        <v>1</v>
      </c>
      <c r="P41" s="116">
        <v>1</v>
      </c>
      <c r="Q41" s="307">
        <f t="shared" si="2"/>
        <v>15</v>
      </c>
      <c r="R41" s="308">
        <f t="shared" si="3"/>
        <v>1</v>
      </c>
    </row>
    <row r="42" spans="1:18" ht="15.6" x14ac:dyDescent="0.3">
      <c r="A42" s="314" t="s">
        <v>271</v>
      </c>
      <c r="B42" s="306">
        <v>1</v>
      </c>
      <c r="C42" s="306">
        <v>1</v>
      </c>
      <c r="D42" s="306">
        <v>1</v>
      </c>
      <c r="E42" s="306">
        <v>1</v>
      </c>
      <c r="F42" s="116">
        <v>1</v>
      </c>
      <c r="G42" s="306">
        <v>1</v>
      </c>
      <c r="H42" s="306">
        <v>1</v>
      </c>
      <c r="I42" s="306">
        <v>1</v>
      </c>
      <c r="J42" s="306">
        <v>1</v>
      </c>
      <c r="K42" s="116">
        <v>1</v>
      </c>
      <c r="L42" s="306">
        <v>1</v>
      </c>
      <c r="M42" s="306">
        <v>1</v>
      </c>
      <c r="N42" s="306">
        <v>1</v>
      </c>
      <c r="O42" s="116">
        <v>1</v>
      </c>
      <c r="P42" s="116">
        <v>1</v>
      </c>
      <c r="Q42" s="307">
        <f t="shared" si="2"/>
        <v>15</v>
      </c>
      <c r="R42" s="308">
        <f t="shared" si="3"/>
        <v>1</v>
      </c>
    </row>
    <row r="43" spans="1:18" ht="15.6" x14ac:dyDescent="0.3">
      <c r="A43" s="314" t="s">
        <v>2</v>
      </c>
      <c r="B43" s="116">
        <v>1</v>
      </c>
      <c r="C43" s="116">
        <v>1</v>
      </c>
      <c r="D43" s="116">
        <v>1</v>
      </c>
      <c r="E43" s="116">
        <v>1</v>
      </c>
      <c r="F43" s="116">
        <v>1</v>
      </c>
      <c r="G43" s="116">
        <v>1</v>
      </c>
      <c r="H43" s="116">
        <v>1</v>
      </c>
      <c r="I43" s="309">
        <v>1</v>
      </c>
      <c r="J43" s="116">
        <v>1</v>
      </c>
      <c r="K43" s="116">
        <v>1</v>
      </c>
      <c r="L43" s="116">
        <v>1</v>
      </c>
      <c r="M43" s="116">
        <v>1</v>
      </c>
      <c r="N43" s="116">
        <v>1</v>
      </c>
      <c r="O43" s="116">
        <v>1</v>
      </c>
      <c r="P43" s="116">
        <v>1</v>
      </c>
      <c r="Q43" s="307">
        <f t="shared" si="2"/>
        <v>15</v>
      </c>
      <c r="R43" s="308">
        <f t="shared" si="3"/>
        <v>1</v>
      </c>
    </row>
    <row r="44" spans="1:18" ht="15.6" x14ac:dyDescent="0.3">
      <c r="A44" s="314" t="s">
        <v>303</v>
      </c>
      <c r="B44" s="306">
        <v>1</v>
      </c>
      <c r="C44" s="306">
        <v>1</v>
      </c>
      <c r="D44" s="306">
        <v>1</v>
      </c>
      <c r="E44" s="306">
        <v>1</v>
      </c>
      <c r="F44" s="306">
        <v>0</v>
      </c>
      <c r="G44" s="306">
        <v>0</v>
      </c>
      <c r="H44" s="306">
        <v>0.5</v>
      </c>
      <c r="I44" s="312">
        <v>0</v>
      </c>
      <c r="J44" s="306">
        <v>0</v>
      </c>
      <c r="K44" s="306">
        <v>0</v>
      </c>
      <c r="L44" s="306">
        <v>1</v>
      </c>
      <c r="M44" s="306">
        <v>0</v>
      </c>
      <c r="N44" s="306">
        <v>0</v>
      </c>
      <c r="O44" s="306">
        <v>1</v>
      </c>
      <c r="P44" s="306">
        <v>1</v>
      </c>
      <c r="Q44" s="307">
        <f t="shared" si="2"/>
        <v>7.5</v>
      </c>
      <c r="R44" s="308">
        <f t="shared" si="3"/>
        <v>0.5</v>
      </c>
    </row>
    <row r="45" spans="1:18" ht="15.6" x14ac:dyDescent="0.3">
      <c r="A45" s="314" t="s">
        <v>331</v>
      </c>
      <c r="B45" s="116">
        <v>0</v>
      </c>
      <c r="C45" s="116">
        <v>1</v>
      </c>
      <c r="D45" s="116">
        <v>0</v>
      </c>
      <c r="E45" s="116">
        <v>0.5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307">
        <f t="shared" si="2"/>
        <v>1.5</v>
      </c>
      <c r="R45" s="308">
        <f t="shared" si="3"/>
        <v>0.1</v>
      </c>
    </row>
    <row r="46" spans="1:18" ht="15.6" x14ac:dyDescent="0.3">
      <c r="A46" s="314" t="s">
        <v>522</v>
      </c>
      <c r="B46" s="116">
        <v>0</v>
      </c>
      <c r="C46" s="116">
        <v>1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307">
        <f t="shared" si="2"/>
        <v>1</v>
      </c>
      <c r="R46" s="308">
        <f t="shared" si="3"/>
        <v>6.6666666666666666E-2</v>
      </c>
    </row>
    <row r="47" spans="1:18" ht="15.6" x14ac:dyDescent="0.3">
      <c r="A47" s="314" t="s">
        <v>272</v>
      </c>
      <c r="B47" s="306">
        <v>0</v>
      </c>
      <c r="C47" s="306">
        <v>1</v>
      </c>
      <c r="D47" s="306">
        <v>0</v>
      </c>
      <c r="E47" s="306">
        <v>0</v>
      </c>
      <c r="F47" s="306">
        <v>0</v>
      </c>
      <c r="G47" s="306">
        <v>0</v>
      </c>
      <c r="H47" s="306">
        <v>0</v>
      </c>
      <c r="I47" s="306">
        <v>0</v>
      </c>
      <c r="J47" s="306">
        <v>0</v>
      </c>
      <c r="K47" s="306">
        <v>0</v>
      </c>
      <c r="L47" s="306">
        <v>0</v>
      </c>
      <c r="M47" s="306">
        <v>0</v>
      </c>
      <c r="N47" s="306">
        <v>0</v>
      </c>
      <c r="O47" s="306">
        <v>0</v>
      </c>
      <c r="P47" s="306">
        <v>0</v>
      </c>
      <c r="Q47" s="307">
        <f t="shared" si="2"/>
        <v>1</v>
      </c>
      <c r="R47" s="308">
        <f t="shared" si="3"/>
        <v>6.6666666666666666E-2</v>
      </c>
    </row>
    <row r="48" spans="1:18" ht="15.6" x14ac:dyDescent="0.3">
      <c r="A48" s="314" t="s">
        <v>523</v>
      </c>
      <c r="B48" s="306">
        <v>0</v>
      </c>
      <c r="C48" s="306">
        <v>1</v>
      </c>
      <c r="D48" s="306">
        <v>1</v>
      </c>
      <c r="E48" s="306">
        <v>1</v>
      </c>
      <c r="F48" s="306">
        <v>0</v>
      </c>
      <c r="G48" s="306">
        <v>0.5</v>
      </c>
      <c r="H48" s="306">
        <v>0</v>
      </c>
      <c r="I48" s="306">
        <v>0</v>
      </c>
      <c r="J48" s="306">
        <v>0</v>
      </c>
      <c r="K48" s="306">
        <v>0</v>
      </c>
      <c r="L48" s="306">
        <v>1</v>
      </c>
      <c r="M48" s="306">
        <v>0</v>
      </c>
      <c r="N48" s="306">
        <v>0</v>
      </c>
      <c r="O48" s="306">
        <v>0</v>
      </c>
      <c r="P48" s="306">
        <v>0</v>
      </c>
      <c r="Q48" s="307">
        <f t="shared" si="2"/>
        <v>4.5</v>
      </c>
      <c r="R48" s="308">
        <f t="shared" si="3"/>
        <v>0.3</v>
      </c>
    </row>
    <row r="49" spans="1:18" ht="15.6" x14ac:dyDescent="0.3">
      <c r="A49" s="314" t="s">
        <v>524</v>
      </c>
      <c r="B49" s="116">
        <v>1</v>
      </c>
      <c r="C49" s="116">
        <v>1</v>
      </c>
      <c r="D49" s="116">
        <v>0</v>
      </c>
      <c r="E49" s="116">
        <v>1</v>
      </c>
      <c r="F49" s="116">
        <v>0</v>
      </c>
      <c r="G49" s="116">
        <v>0</v>
      </c>
      <c r="H49" s="116">
        <v>0</v>
      </c>
      <c r="I49" s="309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307">
        <f t="shared" si="2"/>
        <v>3</v>
      </c>
      <c r="R49" s="308">
        <f t="shared" si="3"/>
        <v>0.2</v>
      </c>
    </row>
    <row r="50" spans="1:18" ht="15.6" x14ac:dyDescent="0.3">
      <c r="A50" s="314" t="s">
        <v>3</v>
      </c>
      <c r="B50" s="306">
        <v>0</v>
      </c>
      <c r="C50" s="306">
        <v>1</v>
      </c>
      <c r="D50" s="306">
        <v>1</v>
      </c>
      <c r="E50" s="306">
        <v>1</v>
      </c>
      <c r="F50" s="306">
        <v>0</v>
      </c>
      <c r="G50" s="306">
        <v>1</v>
      </c>
      <c r="H50" s="306">
        <v>0</v>
      </c>
      <c r="I50" s="306">
        <v>0</v>
      </c>
      <c r="J50" s="306">
        <v>0</v>
      </c>
      <c r="K50" s="306">
        <v>0</v>
      </c>
      <c r="L50" s="306">
        <v>1</v>
      </c>
      <c r="M50" s="306">
        <v>0</v>
      </c>
      <c r="N50" s="306">
        <v>0</v>
      </c>
      <c r="O50" s="306">
        <v>0</v>
      </c>
      <c r="P50" s="306">
        <v>0</v>
      </c>
      <c r="Q50" s="307">
        <f t="shared" si="2"/>
        <v>5</v>
      </c>
      <c r="R50" s="308">
        <f t="shared" si="3"/>
        <v>0.33333333333333331</v>
      </c>
    </row>
    <row r="51" spans="1:18" ht="15.6" x14ac:dyDescent="0.3">
      <c r="A51" s="314" t="s">
        <v>525</v>
      </c>
      <c r="B51" s="306">
        <v>0</v>
      </c>
      <c r="C51" s="306">
        <v>1</v>
      </c>
      <c r="D51" s="306">
        <v>0</v>
      </c>
      <c r="E51" s="306">
        <v>0.5</v>
      </c>
      <c r="F51" s="306">
        <v>0</v>
      </c>
      <c r="G51" s="306">
        <v>0.5</v>
      </c>
      <c r="H51" s="306">
        <v>0</v>
      </c>
      <c r="I51" s="312">
        <v>0</v>
      </c>
      <c r="J51" s="306">
        <v>0</v>
      </c>
      <c r="K51" s="306">
        <v>0</v>
      </c>
      <c r="L51" s="306">
        <v>1</v>
      </c>
      <c r="M51" s="306">
        <v>1</v>
      </c>
      <c r="N51" s="306">
        <v>1</v>
      </c>
      <c r="O51" s="306">
        <v>0</v>
      </c>
      <c r="P51" s="306">
        <v>0</v>
      </c>
      <c r="Q51" s="307">
        <f t="shared" si="2"/>
        <v>5</v>
      </c>
      <c r="R51" s="308">
        <f t="shared" si="3"/>
        <v>0.33333333333333331</v>
      </c>
    </row>
    <row r="52" spans="1:18" ht="15.6" x14ac:dyDescent="0.3">
      <c r="A52" s="314" t="s">
        <v>273</v>
      </c>
      <c r="B52" s="306">
        <v>0</v>
      </c>
      <c r="C52" s="306">
        <v>1</v>
      </c>
      <c r="D52" s="306">
        <v>0</v>
      </c>
      <c r="E52" s="306">
        <v>0</v>
      </c>
      <c r="F52" s="306">
        <v>0</v>
      </c>
      <c r="G52" s="306">
        <v>0</v>
      </c>
      <c r="H52" s="306">
        <v>0</v>
      </c>
      <c r="I52" s="306">
        <v>0</v>
      </c>
      <c r="J52" s="306">
        <v>0</v>
      </c>
      <c r="K52" s="306">
        <v>0</v>
      </c>
      <c r="L52" s="306">
        <v>0.5</v>
      </c>
      <c r="M52" s="306">
        <v>1</v>
      </c>
      <c r="N52" s="306">
        <v>0</v>
      </c>
      <c r="O52" s="306">
        <v>0</v>
      </c>
      <c r="P52" s="306">
        <v>0</v>
      </c>
      <c r="Q52" s="307">
        <f t="shared" si="2"/>
        <v>2.5</v>
      </c>
      <c r="R52" s="308">
        <f t="shared" si="3"/>
        <v>0.16666666666666666</v>
      </c>
    </row>
    <row r="53" spans="1:18" ht="15.6" x14ac:dyDescent="0.3">
      <c r="A53" s="314" t="s">
        <v>526</v>
      </c>
      <c r="B53" s="116">
        <v>0</v>
      </c>
      <c r="C53" s="116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307">
        <f t="shared" si="2"/>
        <v>0</v>
      </c>
      <c r="R53" s="308">
        <f t="shared" si="3"/>
        <v>0</v>
      </c>
    </row>
    <row r="54" spans="1:18" ht="15.6" x14ac:dyDescent="0.3">
      <c r="A54" s="314" t="s">
        <v>274</v>
      </c>
      <c r="B54" s="306">
        <v>0</v>
      </c>
      <c r="C54" s="306">
        <v>1</v>
      </c>
      <c r="D54" s="306">
        <v>0</v>
      </c>
      <c r="E54" s="306">
        <v>0</v>
      </c>
      <c r="F54" s="306">
        <v>0</v>
      </c>
      <c r="G54" s="306">
        <v>0</v>
      </c>
      <c r="H54" s="306">
        <v>0</v>
      </c>
      <c r="I54" s="306">
        <v>0</v>
      </c>
      <c r="J54" s="306">
        <v>0</v>
      </c>
      <c r="K54" s="306">
        <v>0</v>
      </c>
      <c r="L54" s="306">
        <v>0</v>
      </c>
      <c r="M54" s="306">
        <v>0</v>
      </c>
      <c r="N54" s="306">
        <v>0</v>
      </c>
      <c r="O54" s="306">
        <v>0</v>
      </c>
      <c r="P54" s="306">
        <v>0</v>
      </c>
      <c r="Q54" s="307">
        <f t="shared" si="2"/>
        <v>1</v>
      </c>
      <c r="R54" s="308">
        <f t="shared" si="3"/>
        <v>6.6666666666666666E-2</v>
      </c>
    </row>
    <row r="55" spans="1:18" ht="15.6" x14ac:dyDescent="0.3">
      <c r="A55" s="314" t="s">
        <v>275</v>
      </c>
      <c r="B55" s="116">
        <v>0</v>
      </c>
      <c r="C55" s="306">
        <v>1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v>0</v>
      </c>
      <c r="N55" s="116">
        <v>0</v>
      </c>
      <c r="O55" s="116">
        <v>0</v>
      </c>
      <c r="P55" s="306">
        <v>1</v>
      </c>
      <c r="Q55" s="307">
        <f t="shared" si="2"/>
        <v>2</v>
      </c>
      <c r="R55" s="308">
        <f t="shared" si="3"/>
        <v>0.13333333333333333</v>
      </c>
    </row>
    <row r="56" spans="1:18" ht="15.6" x14ac:dyDescent="0.3">
      <c r="A56" s="314" t="s">
        <v>4</v>
      </c>
      <c r="B56" s="116">
        <v>1</v>
      </c>
      <c r="C56" s="116">
        <v>1</v>
      </c>
      <c r="D56" s="116">
        <v>1</v>
      </c>
      <c r="E56" s="116">
        <v>1</v>
      </c>
      <c r="F56" s="116">
        <v>0</v>
      </c>
      <c r="G56" s="116">
        <v>0.5</v>
      </c>
      <c r="H56" s="116">
        <v>0.5</v>
      </c>
      <c r="I56" s="309">
        <v>1</v>
      </c>
      <c r="J56" s="116">
        <v>1</v>
      </c>
      <c r="K56" s="309">
        <v>1</v>
      </c>
      <c r="L56" s="116">
        <v>1</v>
      </c>
      <c r="M56" s="116">
        <v>0</v>
      </c>
      <c r="N56" s="116">
        <v>1</v>
      </c>
      <c r="O56" s="116">
        <v>1</v>
      </c>
      <c r="P56" s="309">
        <v>1</v>
      </c>
      <c r="Q56" s="307">
        <f t="shared" si="2"/>
        <v>12</v>
      </c>
      <c r="R56" s="308">
        <f t="shared" si="3"/>
        <v>0.8</v>
      </c>
    </row>
    <row r="57" spans="1:18" ht="15.6" x14ac:dyDescent="0.3">
      <c r="A57" s="314" t="s">
        <v>527</v>
      </c>
      <c r="B57" s="306">
        <v>1</v>
      </c>
      <c r="C57" s="306">
        <v>1</v>
      </c>
      <c r="D57" s="306">
        <v>1</v>
      </c>
      <c r="E57" s="306">
        <v>1</v>
      </c>
      <c r="F57" s="116">
        <v>0</v>
      </c>
      <c r="G57" s="116">
        <v>0</v>
      </c>
      <c r="H57" s="306">
        <v>1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306">
        <v>0</v>
      </c>
      <c r="Q57" s="307">
        <f t="shared" si="2"/>
        <v>5</v>
      </c>
      <c r="R57" s="308">
        <f t="shared" si="3"/>
        <v>0.33333333333333331</v>
      </c>
    </row>
    <row r="58" spans="1:18" ht="15.6" x14ac:dyDescent="0.3">
      <c r="A58" s="314" t="s">
        <v>5</v>
      </c>
      <c r="B58" s="306">
        <v>1</v>
      </c>
      <c r="C58" s="306">
        <v>1</v>
      </c>
      <c r="D58" s="306">
        <v>1</v>
      </c>
      <c r="E58" s="306">
        <v>1</v>
      </c>
      <c r="F58" s="306">
        <v>1</v>
      </c>
      <c r="G58" s="306">
        <v>1</v>
      </c>
      <c r="H58" s="306">
        <v>0.5</v>
      </c>
      <c r="I58" s="312">
        <v>0</v>
      </c>
      <c r="J58" s="306">
        <v>0</v>
      </c>
      <c r="K58" s="306">
        <v>0</v>
      </c>
      <c r="L58" s="306">
        <v>1</v>
      </c>
      <c r="M58" s="306">
        <v>1</v>
      </c>
      <c r="N58" s="306">
        <v>0</v>
      </c>
      <c r="O58" s="306">
        <v>1</v>
      </c>
      <c r="P58" s="306">
        <v>1</v>
      </c>
      <c r="Q58" s="307">
        <f t="shared" si="2"/>
        <v>10.5</v>
      </c>
      <c r="R58" s="308">
        <f t="shared" si="3"/>
        <v>0.7</v>
      </c>
    </row>
    <row r="59" spans="1:18" ht="15.6" x14ac:dyDescent="0.3">
      <c r="A59" s="314" t="s">
        <v>276</v>
      </c>
      <c r="B59" s="306">
        <v>1</v>
      </c>
      <c r="C59" s="306">
        <v>1</v>
      </c>
      <c r="D59" s="116">
        <v>0</v>
      </c>
      <c r="E59" s="306">
        <v>1</v>
      </c>
      <c r="F59" s="116">
        <v>0</v>
      </c>
      <c r="G59" s="116">
        <v>0.5</v>
      </c>
      <c r="H59" s="116">
        <v>0</v>
      </c>
      <c r="I59" s="306">
        <v>0</v>
      </c>
      <c r="J59" s="116">
        <v>0</v>
      </c>
      <c r="K59" s="306">
        <v>0</v>
      </c>
      <c r="L59" s="306">
        <v>1</v>
      </c>
      <c r="M59" s="116">
        <v>1</v>
      </c>
      <c r="N59" s="116">
        <v>0</v>
      </c>
      <c r="O59" s="116">
        <v>0</v>
      </c>
      <c r="P59" s="116">
        <v>0</v>
      </c>
      <c r="Q59" s="307">
        <f t="shared" si="2"/>
        <v>5.5</v>
      </c>
      <c r="R59" s="308">
        <f t="shared" si="3"/>
        <v>0.36666666666666664</v>
      </c>
    </row>
    <row r="60" spans="1:18" ht="15.6" x14ac:dyDescent="0.3">
      <c r="A60" s="314" t="s">
        <v>6</v>
      </c>
      <c r="B60" s="116">
        <v>1</v>
      </c>
      <c r="C60" s="116">
        <v>1</v>
      </c>
      <c r="D60" s="116">
        <v>1</v>
      </c>
      <c r="E60" s="116">
        <v>1</v>
      </c>
      <c r="F60" s="116">
        <v>0</v>
      </c>
      <c r="G60" s="116">
        <v>0.5</v>
      </c>
      <c r="H60" s="116">
        <v>0</v>
      </c>
      <c r="I60" s="309">
        <v>1</v>
      </c>
      <c r="J60" s="116">
        <v>1</v>
      </c>
      <c r="K60" s="309">
        <v>0</v>
      </c>
      <c r="L60" s="116">
        <v>1</v>
      </c>
      <c r="M60" s="116">
        <v>1</v>
      </c>
      <c r="N60" s="116">
        <v>1</v>
      </c>
      <c r="O60" s="116">
        <v>1</v>
      </c>
      <c r="P60" s="116">
        <v>1</v>
      </c>
      <c r="Q60" s="307">
        <f t="shared" si="2"/>
        <v>11.5</v>
      </c>
      <c r="R60" s="308">
        <f t="shared" si="3"/>
        <v>0.76666666666666672</v>
      </c>
    </row>
    <row r="61" spans="1:18" ht="15.6" x14ac:dyDescent="0.3">
      <c r="A61" s="314" t="s">
        <v>277</v>
      </c>
      <c r="B61" s="116">
        <v>1</v>
      </c>
      <c r="C61" s="116">
        <v>1</v>
      </c>
      <c r="D61" s="116">
        <v>1</v>
      </c>
      <c r="E61" s="116">
        <v>1</v>
      </c>
      <c r="F61" s="315">
        <v>0</v>
      </c>
      <c r="G61" s="116">
        <v>1</v>
      </c>
      <c r="H61" s="116">
        <v>0.5</v>
      </c>
      <c r="I61" s="309">
        <v>1</v>
      </c>
      <c r="J61" s="309">
        <v>1</v>
      </c>
      <c r="K61" s="116">
        <v>0</v>
      </c>
      <c r="L61" s="116">
        <v>1</v>
      </c>
      <c r="M61" s="116">
        <v>1</v>
      </c>
      <c r="N61" s="116">
        <v>1</v>
      </c>
      <c r="O61" s="315">
        <v>1</v>
      </c>
      <c r="P61" s="116">
        <v>1</v>
      </c>
      <c r="Q61" s="307">
        <f t="shared" si="2"/>
        <v>12.5</v>
      </c>
      <c r="R61" s="308">
        <f t="shared" si="3"/>
        <v>0.83333333333333337</v>
      </c>
    </row>
    <row r="62" spans="1:18" ht="15.6" x14ac:dyDescent="0.3">
      <c r="A62" s="314" t="s">
        <v>7</v>
      </c>
      <c r="B62" s="116">
        <v>1</v>
      </c>
      <c r="C62" s="116">
        <v>1</v>
      </c>
      <c r="D62" s="116">
        <v>1</v>
      </c>
      <c r="E62" s="116">
        <v>1</v>
      </c>
      <c r="F62" s="116">
        <v>1</v>
      </c>
      <c r="G62" s="116">
        <v>1</v>
      </c>
      <c r="H62" s="116">
        <v>1</v>
      </c>
      <c r="I62" s="116">
        <v>1</v>
      </c>
      <c r="J62" s="116">
        <v>1</v>
      </c>
      <c r="K62" s="116">
        <v>1</v>
      </c>
      <c r="L62" s="116">
        <v>1</v>
      </c>
      <c r="M62" s="116">
        <v>1</v>
      </c>
      <c r="N62" s="116">
        <v>1</v>
      </c>
      <c r="O62" s="116">
        <v>1</v>
      </c>
      <c r="P62" s="116">
        <v>0</v>
      </c>
      <c r="Q62" s="307">
        <f t="shared" si="2"/>
        <v>14</v>
      </c>
      <c r="R62" s="308">
        <f t="shared" si="3"/>
        <v>0.93333333333333335</v>
      </c>
    </row>
    <row r="63" spans="1:18" ht="15.6" x14ac:dyDescent="0.3">
      <c r="A63" s="314" t="s">
        <v>528</v>
      </c>
      <c r="B63" s="116">
        <v>0</v>
      </c>
      <c r="C63" s="316">
        <v>1</v>
      </c>
      <c r="D63" s="116">
        <v>1</v>
      </c>
      <c r="E63" s="306">
        <v>1</v>
      </c>
      <c r="F63" s="116">
        <v>0</v>
      </c>
      <c r="G63" s="116">
        <v>0</v>
      </c>
      <c r="H63" s="116">
        <v>1</v>
      </c>
      <c r="I63" s="116">
        <v>0</v>
      </c>
      <c r="J63" s="116">
        <v>0</v>
      </c>
      <c r="K63" s="116">
        <v>0</v>
      </c>
      <c r="L63" s="306">
        <v>1</v>
      </c>
      <c r="M63" s="116">
        <v>0</v>
      </c>
      <c r="N63" s="116">
        <v>0</v>
      </c>
      <c r="O63" s="116">
        <v>1</v>
      </c>
      <c r="P63" s="116">
        <v>0</v>
      </c>
      <c r="Q63" s="307">
        <f t="shared" si="2"/>
        <v>6</v>
      </c>
      <c r="R63" s="308">
        <f t="shared" si="3"/>
        <v>0.4</v>
      </c>
    </row>
    <row r="64" spans="1:18" ht="15.6" x14ac:dyDescent="0.3">
      <c r="A64" s="314" t="s">
        <v>8</v>
      </c>
      <c r="B64" s="306">
        <v>0</v>
      </c>
      <c r="C64" s="306">
        <v>1</v>
      </c>
      <c r="D64" s="306">
        <v>0</v>
      </c>
      <c r="E64" s="306">
        <v>1</v>
      </c>
      <c r="F64" s="306">
        <v>0</v>
      </c>
      <c r="G64" s="306">
        <v>0</v>
      </c>
      <c r="H64" s="306">
        <v>0</v>
      </c>
      <c r="I64" s="306">
        <v>0</v>
      </c>
      <c r="J64" s="306">
        <v>0</v>
      </c>
      <c r="K64" s="306">
        <v>0</v>
      </c>
      <c r="L64" s="306">
        <v>1</v>
      </c>
      <c r="M64" s="306">
        <v>0</v>
      </c>
      <c r="N64" s="306">
        <v>1</v>
      </c>
      <c r="O64" s="306">
        <v>0</v>
      </c>
      <c r="P64" s="306">
        <v>0</v>
      </c>
      <c r="Q64" s="307">
        <f t="shared" si="2"/>
        <v>4</v>
      </c>
      <c r="R64" s="308">
        <f t="shared" si="3"/>
        <v>0.26666666666666666</v>
      </c>
    </row>
    <row r="65" spans="1:18" ht="15.6" x14ac:dyDescent="0.3">
      <c r="A65" s="314" t="s">
        <v>278</v>
      </c>
      <c r="B65" s="116">
        <v>0</v>
      </c>
      <c r="C65" s="306">
        <v>1</v>
      </c>
      <c r="D65" s="116">
        <v>0</v>
      </c>
      <c r="E65" s="306"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>
        <v>0</v>
      </c>
      <c r="L65" s="116">
        <v>0</v>
      </c>
      <c r="M65" s="116">
        <v>0</v>
      </c>
      <c r="N65" s="116">
        <v>0</v>
      </c>
      <c r="O65" s="116">
        <v>1</v>
      </c>
      <c r="P65" s="116">
        <v>0</v>
      </c>
      <c r="Q65" s="307">
        <f t="shared" si="2"/>
        <v>2</v>
      </c>
      <c r="R65" s="308">
        <f t="shared" si="3"/>
        <v>0.13333333333333333</v>
      </c>
    </row>
    <row r="66" spans="1:18" ht="15.6" x14ac:dyDescent="0.3">
      <c r="A66" s="314" t="s">
        <v>541</v>
      </c>
      <c r="B66" s="116">
        <v>0</v>
      </c>
      <c r="C66" s="116">
        <v>1</v>
      </c>
      <c r="D66" s="116">
        <v>0</v>
      </c>
      <c r="E66" s="116">
        <v>1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  <c r="M66" s="116">
        <v>0</v>
      </c>
      <c r="N66" s="116">
        <v>0</v>
      </c>
      <c r="O66" s="116">
        <v>1</v>
      </c>
      <c r="P66" s="116">
        <v>1</v>
      </c>
      <c r="Q66" s="307">
        <f t="shared" si="2"/>
        <v>4</v>
      </c>
      <c r="R66" s="308">
        <f t="shared" si="3"/>
        <v>0.26666666666666666</v>
      </c>
    </row>
    <row r="67" spans="1:18" ht="15.6" x14ac:dyDescent="0.3">
      <c r="A67" s="314" t="s">
        <v>282</v>
      </c>
      <c r="B67" s="306">
        <v>0</v>
      </c>
      <c r="C67" s="306">
        <v>1</v>
      </c>
      <c r="D67" s="306">
        <v>0</v>
      </c>
      <c r="E67" s="306">
        <v>0</v>
      </c>
      <c r="F67" s="306">
        <v>0</v>
      </c>
      <c r="G67" s="306">
        <v>0</v>
      </c>
      <c r="H67" s="306">
        <v>0</v>
      </c>
      <c r="I67" s="306">
        <v>0</v>
      </c>
      <c r="J67" s="306">
        <v>0</v>
      </c>
      <c r="K67" s="306">
        <v>0</v>
      </c>
      <c r="L67" s="306">
        <v>0</v>
      </c>
      <c r="M67" s="306">
        <v>0</v>
      </c>
      <c r="N67" s="306">
        <v>0</v>
      </c>
      <c r="O67" s="306">
        <v>0</v>
      </c>
      <c r="P67" s="306">
        <v>0</v>
      </c>
      <c r="Q67" s="307">
        <f t="shared" si="2"/>
        <v>1</v>
      </c>
      <c r="R67" s="308">
        <f t="shared" si="3"/>
        <v>6.6666666666666666E-2</v>
      </c>
    </row>
    <row r="68" spans="1:18" ht="15.6" x14ac:dyDescent="0.3">
      <c r="A68" s="314" t="s">
        <v>530</v>
      </c>
      <c r="B68" s="116">
        <v>0</v>
      </c>
      <c r="C68" s="116">
        <v>1</v>
      </c>
      <c r="D68" s="116">
        <v>0</v>
      </c>
      <c r="E68" s="306">
        <v>0.5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306">
        <v>1</v>
      </c>
      <c r="Q68" s="307">
        <f t="shared" ref="Q68:Q99" si="4">SUM(B68:P68)</f>
        <v>2.5</v>
      </c>
      <c r="R68" s="308">
        <f t="shared" ref="R68:R99" si="5">AVERAGE(B68:P68)</f>
        <v>0.16666666666666666</v>
      </c>
    </row>
    <row r="69" spans="1:18" ht="15.6" x14ac:dyDescent="0.3">
      <c r="A69" s="314" t="s">
        <v>283</v>
      </c>
      <c r="B69" s="306">
        <v>1</v>
      </c>
      <c r="C69" s="306">
        <v>1</v>
      </c>
      <c r="D69" s="306">
        <v>1</v>
      </c>
      <c r="E69" s="306">
        <v>1</v>
      </c>
      <c r="F69" s="306">
        <v>1</v>
      </c>
      <c r="G69" s="306">
        <v>0.5</v>
      </c>
      <c r="H69" s="306">
        <v>0.5</v>
      </c>
      <c r="I69" s="306">
        <v>1</v>
      </c>
      <c r="J69" s="306">
        <v>0.5</v>
      </c>
      <c r="K69" s="306">
        <v>1</v>
      </c>
      <c r="L69" s="306">
        <v>1</v>
      </c>
      <c r="M69" s="306">
        <v>1</v>
      </c>
      <c r="N69" s="306">
        <v>1</v>
      </c>
      <c r="O69" s="306">
        <v>1</v>
      </c>
      <c r="P69" s="306">
        <v>1</v>
      </c>
      <c r="Q69" s="307">
        <f t="shared" si="4"/>
        <v>13.5</v>
      </c>
      <c r="R69" s="308">
        <f t="shared" si="5"/>
        <v>0.9</v>
      </c>
    </row>
    <row r="70" spans="1:18" ht="15.6" x14ac:dyDescent="0.3">
      <c r="A70" s="314" t="s">
        <v>9</v>
      </c>
      <c r="B70" s="116">
        <v>1</v>
      </c>
      <c r="C70" s="116">
        <v>1</v>
      </c>
      <c r="D70" s="116">
        <v>1</v>
      </c>
      <c r="E70" s="116">
        <v>1</v>
      </c>
      <c r="F70" s="116">
        <v>1</v>
      </c>
      <c r="G70" s="116">
        <v>1</v>
      </c>
      <c r="H70" s="116">
        <v>1</v>
      </c>
      <c r="I70" s="116">
        <v>1</v>
      </c>
      <c r="J70" s="116">
        <v>1</v>
      </c>
      <c r="K70" s="116">
        <v>1</v>
      </c>
      <c r="L70" s="116">
        <v>1</v>
      </c>
      <c r="M70" s="116">
        <v>1</v>
      </c>
      <c r="N70" s="116">
        <v>1</v>
      </c>
      <c r="O70" s="116">
        <v>1</v>
      </c>
      <c r="P70" s="116">
        <v>1</v>
      </c>
      <c r="Q70" s="307">
        <f t="shared" si="4"/>
        <v>15</v>
      </c>
      <c r="R70" s="308">
        <f t="shared" si="5"/>
        <v>1</v>
      </c>
    </row>
    <row r="71" spans="1:18" ht="15.6" x14ac:dyDescent="0.3">
      <c r="A71" s="314" t="s">
        <v>59</v>
      </c>
      <c r="B71" s="306">
        <v>1</v>
      </c>
      <c r="C71" s="306">
        <v>1</v>
      </c>
      <c r="D71" s="306">
        <v>1</v>
      </c>
      <c r="E71" s="306">
        <v>1</v>
      </c>
      <c r="F71" s="306">
        <v>1</v>
      </c>
      <c r="G71" s="306">
        <v>1</v>
      </c>
      <c r="H71" s="306">
        <v>1</v>
      </c>
      <c r="I71" s="312">
        <v>1</v>
      </c>
      <c r="J71" s="306">
        <v>1</v>
      </c>
      <c r="K71" s="306">
        <v>0</v>
      </c>
      <c r="L71" s="306">
        <v>1</v>
      </c>
      <c r="M71" s="306">
        <v>1</v>
      </c>
      <c r="N71" s="306">
        <v>1</v>
      </c>
      <c r="O71" s="306">
        <v>1</v>
      </c>
      <c r="P71" s="306">
        <v>1</v>
      </c>
      <c r="Q71" s="307">
        <f t="shared" si="4"/>
        <v>14</v>
      </c>
      <c r="R71" s="308">
        <f t="shared" si="5"/>
        <v>0.93333333333333335</v>
      </c>
    </row>
    <row r="72" spans="1:18" ht="15.6" x14ac:dyDescent="0.3">
      <c r="A72" s="314" t="s">
        <v>531</v>
      </c>
      <c r="B72" s="306">
        <v>0</v>
      </c>
      <c r="C72" s="306">
        <v>1</v>
      </c>
      <c r="D72" s="116">
        <v>0</v>
      </c>
      <c r="E72" s="306">
        <v>0.5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  <c r="L72" s="306">
        <v>1</v>
      </c>
      <c r="M72" s="306">
        <v>1</v>
      </c>
      <c r="N72" s="116">
        <v>0</v>
      </c>
      <c r="O72" s="116">
        <v>0</v>
      </c>
      <c r="P72" s="116">
        <v>0</v>
      </c>
      <c r="Q72" s="307">
        <f t="shared" si="4"/>
        <v>3.5</v>
      </c>
      <c r="R72" s="308">
        <f t="shared" si="5"/>
        <v>0.23333333333333334</v>
      </c>
    </row>
    <row r="73" spans="1:18" ht="15.6" x14ac:dyDescent="0.3">
      <c r="A73" s="314" t="s">
        <v>532</v>
      </c>
      <c r="B73" s="116">
        <v>0</v>
      </c>
      <c r="C73" s="116">
        <v>1</v>
      </c>
      <c r="D73" s="116">
        <v>0</v>
      </c>
      <c r="E73" s="116">
        <v>0.5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>
        <v>0</v>
      </c>
      <c r="L73" s="116">
        <v>0</v>
      </c>
      <c r="M73" s="116">
        <v>0</v>
      </c>
      <c r="N73" s="116">
        <v>0</v>
      </c>
      <c r="O73" s="116">
        <v>0</v>
      </c>
      <c r="P73" s="116">
        <v>0</v>
      </c>
      <c r="Q73" s="307">
        <f t="shared" si="4"/>
        <v>1.5</v>
      </c>
      <c r="R73" s="308">
        <f t="shared" si="5"/>
        <v>0.1</v>
      </c>
    </row>
    <row r="74" spans="1:18" ht="15.6" x14ac:dyDescent="0.3">
      <c r="A74" s="314" t="s">
        <v>533</v>
      </c>
      <c r="B74" s="116">
        <v>1</v>
      </c>
      <c r="C74" s="116">
        <v>1</v>
      </c>
      <c r="D74" s="116">
        <v>1</v>
      </c>
      <c r="E74" s="116">
        <v>1</v>
      </c>
      <c r="F74" s="116">
        <v>0</v>
      </c>
      <c r="G74" s="116">
        <v>0</v>
      </c>
      <c r="H74" s="116">
        <v>1</v>
      </c>
      <c r="I74" s="309">
        <v>0</v>
      </c>
      <c r="J74" s="116">
        <v>0</v>
      </c>
      <c r="K74" s="116">
        <v>0</v>
      </c>
      <c r="L74" s="116">
        <v>1</v>
      </c>
      <c r="M74" s="116">
        <v>1</v>
      </c>
      <c r="N74" s="116">
        <v>0</v>
      </c>
      <c r="O74" s="116">
        <v>1</v>
      </c>
      <c r="P74" s="116">
        <v>1</v>
      </c>
      <c r="Q74" s="307">
        <f t="shared" si="4"/>
        <v>9</v>
      </c>
      <c r="R74" s="308">
        <f t="shared" si="5"/>
        <v>0.6</v>
      </c>
    </row>
    <row r="75" spans="1:18" ht="15.6" x14ac:dyDescent="0.3">
      <c r="A75" s="314" t="s">
        <v>284</v>
      </c>
      <c r="B75" s="306">
        <v>1</v>
      </c>
      <c r="C75" s="306">
        <v>1</v>
      </c>
      <c r="D75" s="306">
        <v>0</v>
      </c>
      <c r="E75" s="306">
        <v>1</v>
      </c>
      <c r="F75" s="306">
        <v>1</v>
      </c>
      <c r="G75" s="306">
        <v>0.5</v>
      </c>
      <c r="H75" s="306">
        <v>0</v>
      </c>
      <c r="I75" s="306">
        <v>1</v>
      </c>
      <c r="J75" s="306">
        <v>0.5</v>
      </c>
      <c r="K75" s="306">
        <v>0</v>
      </c>
      <c r="L75" s="306">
        <v>0</v>
      </c>
      <c r="M75" s="306">
        <v>0</v>
      </c>
      <c r="N75" s="306">
        <v>0</v>
      </c>
      <c r="O75" s="306">
        <v>0.5</v>
      </c>
      <c r="P75" s="306">
        <v>1</v>
      </c>
      <c r="Q75" s="307">
        <f t="shared" si="4"/>
        <v>7.5</v>
      </c>
      <c r="R75" s="308">
        <f t="shared" si="5"/>
        <v>0.5</v>
      </c>
    </row>
    <row r="76" spans="1:18" ht="15.6" x14ac:dyDescent="0.3">
      <c r="A76" s="314" t="s">
        <v>10</v>
      </c>
      <c r="B76" s="306">
        <v>1</v>
      </c>
      <c r="C76" s="306">
        <v>1</v>
      </c>
      <c r="D76" s="306">
        <v>0</v>
      </c>
      <c r="E76" s="306">
        <v>1</v>
      </c>
      <c r="F76" s="306">
        <v>1</v>
      </c>
      <c r="G76" s="306">
        <v>1</v>
      </c>
      <c r="H76" s="306">
        <v>1</v>
      </c>
      <c r="I76" s="312">
        <v>1</v>
      </c>
      <c r="J76" s="306">
        <v>1</v>
      </c>
      <c r="K76" s="312">
        <v>0</v>
      </c>
      <c r="L76" s="306">
        <v>1</v>
      </c>
      <c r="M76" s="306">
        <v>1</v>
      </c>
      <c r="N76" s="306">
        <v>1</v>
      </c>
      <c r="O76" s="306">
        <v>1</v>
      </c>
      <c r="P76" s="306">
        <v>1</v>
      </c>
      <c r="Q76" s="307">
        <f t="shared" si="4"/>
        <v>13</v>
      </c>
      <c r="R76" s="308">
        <f t="shared" si="5"/>
        <v>0.8666666666666667</v>
      </c>
    </row>
    <row r="77" spans="1:18" ht="15.6" x14ac:dyDescent="0.3">
      <c r="A77" s="314" t="s">
        <v>11</v>
      </c>
      <c r="B77" s="306">
        <v>1</v>
      </c>
      <c r="C77" s="306">
        <v>1</v>
      </c>
      <c r="D77" s="306">
        <v>0</v>
      </c>
      <c r="E77" s="306">
        <v>1</v>
      </c>
      <c r="F77" s="306">
        <v>0</v>
      </c>
      <c r="G77" s="306">
        <v>0.5</v>
      </c>
      <c r="H77" s="306">
        <v>0</v>
      </c>
      <c r="I77" s="312">
        <v>0</v>
      </c>
      <c r="J77" s="306">
        <v>0</v>
      </c>
      <c r="K77" s="306">
        <v>0</v>
      </c>
      <c r="L77" s="306">
        <v>0.5</v>
      </c>
      <c r="M77" s="306">
        <v>0</v>
      </c>
      <c r="N77" s="306">
        <v>0</v>
      </c>
      <c r="O77" s="306">
        <v>1</v>
      </c>
      <c r="P77" s="306">
        <v>0</v>
      </c>
      <c r="Q77" s="307">
        <f t="shared" si="4"/>
        <v>5</v>
      </c>
      <c r="R77" s="308">
        <f t="shared" si="5"/>
        <v>0.33333333333333331</v>
      </c>
    </row>
    <row r="78" spans="1:18" ht="15.6" x14ac:dyDescent="0.3">
      <c r="A78" s="314" t="s">
        <v>534</v>
      </c>
      <c r="B78" s="116">
        <v>0</v>
      </c>
      <c r="C78" s="306">
        <v>1</v>
      </c>
      <c r="D78" s="116">
        <v>0</v>
      </c>
      <c r="E78" s="116">
        <v>0</v>
      </c>
      <c r="F78" s="116">
        <v>0</v>
      </c>
      <c r="G78" s="116">
        <v>0.5</v>
      </c>
      <c r="H78" s="116">
        <v>0</v>
      </c>
      <c r="I78" s="116">
        <v>0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116">
        <v>0</v>
      </c>
      <c r="P78" s="116">
        <v>0</v>
      </c>
      <c r="Q78" s="307">
        <f t="shared" si="4"/>
        <v>1.5</v>
      </c>
      <c r="R78" s="308">
        <f t="shared" si="5"/>
        <v>0.1</v>
      </c>
    </row>
    <row r="79" spans="1:18" ht="15.6" x14ac:dyDescent="0.3">
      <c r="A79" s="314" t="s">
        <v>334</v>
      </c>
      <c r="B79" s="306">
        <v>1</v>
      </c>
      <c r="C79" s="306">
        <v>1</v>
      </c>
      <c r="D79" s="116">
        <v>0</v>
      </c>
      <c r="E79" s="116">
        <v>0</v>
      </c>
      <c r="F79" s="116">
        <v>0</v>
      </c>
      <c r="G79" s="116">
        <v>0.5</v>
      </c>
      <c r="H79" s="306">
        <v>0</v>
      </c>
      <c r="I79" s="116">
        <v>0</v>
      </c>
      <c r="J79" s="116">
        <v>0</v>
      </c>
      <c r="K79" s="116">
        <v>0</v>
      </c>
      <c r="L79" s="306">
        <v>1</v>
      </c>
      <c r="M79" s="116">
        <v>0</v>
      </c>
      <c r="N79" s="116">
        <v>0</v>
      </c>
      <c r="O79" s="116">
        <v>0</v>
      </c>
      <c r="P79" s="116">
        <v>0</v>
      </c>
      <c r="Q79" s="307">
        <f t="shared" si="4"/>
        <v>3.5</v>
      </c>
      <c r="R79" s="308">
        <f t="shared" si="5"/>
        <v>0.23333333333333334</v>
      </c>
    </row>
    <row r="80" spans="1:18" ht="15.6" x14ac:dyDescent="0.3">
      <c r="A80" s="314" t="s">
        <v>12</v>
      </c>
      <c r="B80" s="116">
        <v>0</v>
      </c>
      <c r="C80" s="306">
        <v>1</v>
      </c>
      <c r="D80" s="116">
        <v>0</v>
      </c>
      <c r="E80" s="116">
        <v>0</v>
      </c>
      <c r="F80" s="116">
        <v>0</v>
      </c>
      <c r="G80" s="116">
        <v>0.5</v>
      </c>
      <c r="H80" s="306">
        <v>0.5</v>
      </c>
      <c r="I80" s="116">
        <v>0</v>
      </c>
      <c r="J80" s="116">
        <v>0</v>
      </c>
      <c r="K80" s="116">
        <v>0</v>
      </c>
      <c r="L80" s="306">
        <v>1</v>
      </c>
      <c r="M80" s="116">
        <v>0</v>
      </c>
      <c r="N80" s="116">
        <v>0</v>
      </c>
      <c r="O80" s="116">
        <v>0</v>
      </c>
      <c r="P80" s="116">
        <v>0</v>
      </c>
      <c r="Q80" s="307">
        <f t="shared" si="4"/>
        <v>3</v>
      </c>
      <c r="R80" s="308">
        <f t="shared" si="5"/>
        <v>0.2</v>
      </c>
    </row>
    <row r="81" spans="1:18" ht="15.6" x14ac:dyDescent="0.3">
      <c r="A81" s="314" t="s">
        <v>13</v>
      </c>
      <c r="B81" s="306">
        <v>0</v>
      </c>
      <c r="C81" s="306">
        <v>1</v>
      </c>
      <c r="D81" s="306">
        <v>0</v>
      </c>
      <c r="E81" s="306">
        <v>1</v>
      </c>
      <c r="F81" s="306">
        <v>0</v>
      </c>
      <c r="G81" s="306">
        <v>0.5</v>
      </c>
      <c r="H81" s="306">
        <v>0</v>
      </c>
      <c r="I81" s="312">
        <v>0</v>
      </c>
      <c r="J81" s="306">
        <v>0</v>
      </c>
      <c r="K81" s="306">
        <v>0</v>
      </c>
      <c r="L81" s="306">
        <v>0.5</v>
      </c>
      <c r="M81" s="306">
        <v>0</v>
      </c>
      <c r="N81" s="306">
        <v>0</v>
      </c>
      <c r="O81" s="306">
        <v>1</v>
      </c>
      <c r="P81" s="306">
        <v>0</v>
      </c>
      <c r="Q81" s="307">
        <f t="shared" si="4"/>
        <v>4</v>
      </c>
      <c r="R81" s="308">
        <f t="shared" si="5"/>
        <v>0.26666666666666666</v>
      </c>
    </row>
    <row r="82" spans="1:18" ht="15.6" x14ac:dyDescent="0.3">
      <c r="A82" s="314" t="s">
        <v>335</v>
      </c>
      <c r="B82" s="306">
        <v>0</v>
      </c>
      <c r="C82" s="306">
        <v>1</v>
      </c>
      <c r="D82" s="306">
        <v>0</v>
      </c>
      <c r="E82" s="306">
        <v>0</v>
      </c>
      <c r="F82" s="306">
        <v>0</v>
      </c>
      <c r="G82" s="306">
        <v>0</v>
      </c>
      <c r="H82" s="306">
        <v>0</v>
      </c>
      <c r="I82" s="306">
        <v>0</v>
      </c>
      <c r="J82" s="306">
        <v>0</v>
      </c>
      <c r="K82" s="306">
        <v>0</v>
      </c>
      <c r="L82" s="306">
        <v>0</v>
      </c>
      <c r="M82" s="306">
        <v>0</v>
      </c>
      <c r="N82" s="306">
        <v>0</v>
      </c>
      <c r="O82" s="306">
        <v>0</v>
      </c>
      <c r="P82" s="306">
        <v>0</v>
      </c>
      <c r="Q82" s="307">
        <f t="shared" si="4"/>
        <v>1</v>
      </c>
      <c r="R82" s="308">
        <f t="shared" si="5"/>
        <v>6.6666666666666666E-2</v>
      </c>
    </row>
    <row r="83" spans="1:18" ht="15.6" x14ac:dyDescent="0.3">
      <c r="A83" s="314" t="s">
        <v>15</v>
      </c>
      <c r="B83" s="306">
        <v>0</v>
      </c>
      <c r="C83" s="306">
        <v>1</v>
      </c>
      <c r="D83" s="306">
        <v>1</v>
      </c>
      <c r="E83" s="306">
        <v>1</v>
      </c>
      <c r="F83" s="306">
        <v>0</v>
      </c>
      <c r="G83" s="306">
        <v>0</v>
      </c>
      <c r="H83" s="306">
        <v>0.5</v>
      </c>
      <c r="I83" s="306">
        <v>0</v>
      </c>
      <c r="J83" s="306">
        <v>0</v>
      </c>
      <c r="K83" s="306">
        <v>0</v>
      </c>
      <c r="L83" s="306">
        <v>1</v>
      </c>
      <c r="M83" s="306">
        <v>0</v>
      </c>
      <c r="N83" s="306">
        <v>0</v>
      </c>
      <c r="O83" s="306">
        <v>0</v>
      </c>
      <c r="P83" s="306">
        <v>0</v>
      </c>
      <c r="Q83" s="307">
        <f t="shared" si="4"/>
        <v>4.5</v>
      </c>
      <c r="R83" s="308">
        <f t="shared" si="5"/>
        <v>0.3</v>
      </c>
    </row>
    <row r="84" spans="1:18" ht="15.6" x14ac:dyDescent="0.3">
      <c r="A84" s="314" t="s">
        <v>285</v>
      </c>
      <c r="B84" s="306">
        <v>0</v>
      </c>
      <c r="C84" s="306">
        <v>1</v>
      </c>
      <c r="D84" s="306">
        <v>0</v>
      </c>
      <c r="E84" s="306">
        <v>0.5</v>
      </c>
      <c r="F84" s="306">
        <v>0</v>
      </c>
      <c r="G84" s="306">
        <v>0</v>
      </c>
      <c r="H84" s="306">
        <v>0</v>
      </c>
      <c r="I84" s="306">
        <v>0</v>
      </c>
      <c r="J84" s="306">
        <v>0</v>
      </c>
      <c r="K84" s="306">
        <v>0</v>
      </c>
      <c r="L84" s="306">
        <v>1</v>
      </c>
      <c r="M84" s="306">
        <v>0</v>
      </c>
      <c r="N84" s="306">
        <v>0</v>
      </c>
      <c r="O84" s="306">
        <v>0</v>
      </c>
      <c r="P84" s="306">
        <v>0</v>
      </c>
      <c r="Q84" s="307">
        <f t="shared" si="4"/>
        <v>2.5</v>
      </c>
      <c r="R84" s="308">
        <f t="shared" si="5"/>
        <v>0.16666666666666666</v>
      </c>
    </row>
    <row r="85" spans="1:18" ht="15.6" x14ac:dyDescent="0.3">
      <c r="A85" s="314" t="s">
        <v>16</v>
      </c>
      <c r="B85" s="306">
        <v>0</v>
      </c>
      <c r="C85" s="306">
        <v>1</v>
      </c>
      <c r="D85" s="306">
        <v>0</v>
      </c>
      <c r="E85" s="306">
        <v>0</v>
      </c>
      <c r="F85" s="306">
        <v>0</v>
      </c>
      <c r="G85" s="306">
        <v>0</v>
      </c>
      <c r="H85" s="306">
        <v>0</v>
      </c>
      <c r="I85" s="306">
        <v>0</v>
      </c>
      <c r="J85" s="306">
        <v>0</v>
      </c>
      <c r="K85" s="306">
        <v>0</v>
      </c>
      <c r="L85" s="306">
        <v>0.5</v>
      </c>
      <c r="M85" s="306">
        <v>0</v>
      </c>
      <c r="N85" s="306">
        <v>0</v>
      </c>
      <c r="O85" s="306">
        <v>0</v>
      </c>
      <c r="P85" s="306">
        <v>0</v>
      </c>
      <c r="Q85" s="307">
        <f t="shared" si="4"/>
        <v>1.5</v>
      </c>
      <c r="R85" s="308">
        <f t="shared" si="5"/>
        <v>0.1</v>
      </c>
    </row>
    <row r="86" spans="1:18" ht="15.6" x14ac:dyDescent="0.3">
      <c r="A86" s="314" t="s">
        <v>286</v>
      </c>
      <c r="B86" s="116">
        <v>0</v>
      </c>
      <c r="C86" s="116">
        <v>1</v>
      </c>
      <c r="D86" s="116">
        <v>0</v>
      </c>
      <c r="E86" s="116">
        <v>1</v>
      </c>
      <c r="F86" s="116">
        <v>0</v>
      </c>
      <c r="G86" s="116">
        <v>0</v>
      </c>
      <c r="H86" s="116">
        <v>0</v>
      </c>
      <c r="I86" s="116">
        <v>0</v>
      </c>
      <c r="J86" s="116">
        <v>0</v>
      </c>
      <c r="K86" s="116">
        <v>0</v>
      </c>
      <c r="L86" s="116">
        <v>0</v>
      </c>
      <c r="M86" s="116">
        <v>0</v>
      </c>
      <c r="N86" s="116">
        <v>0</v>
      </c>
      <c r="O86" s="116">
        <v>0.5</v>
      </c>
      <c r="P86" s="116">
        <v>0</v>
      </c>
      <c r="Q86" s="307">
        <f t="shared" si="4"/>
        <v>2.5</v>
      </c>
      <c r="R86" s="308">
        <f t="shared" si="5"/>
        <v>0.16666666666666666</v>
      </c>
    </row>
    <row r="87" spans="1:18" ht="15.6" x14ac:dyDescent="0.3">
      <c r="A87" s="314" t="s">
        <v>17</v>
      </c>
      <c r="B87" s="306">
        <v>1</v>
      </c>
      <c r="C87" s="306">
        <v>1</v>
      </c>
      <c r="D87" s="306">
        <v>0</v>
      </c>
      <c r="E87" s="313">
        <v>0.5</v>
      </c>
      <c r="F87" s="306">
        <v>0</v>
      </c>
      <c r="G87" s="306">
        <v>0.5</v>
      </c>
      <c r="H87" s="306">
        <v>0</v>
      </c>
      <c r="I87" s="306">
        <v>0</v>
      </c>
      <c r="J87" s="306">
        <v>0</v>
      </c>
      <c r="K87" s="306">
        <v>0</v>
      </c>
      <c r="L87" s="306">
        <v>0</v>
      </c>
      <c r="M87" s="306">
        <v>0</v>
      </c>
      <c r="N87" s="306">
        <v>0</v>
      </c>
      <c r="O87" s="306">
        <v>0</v>
      </c>
      <c r="P87" s="306">
        <v>1</v>
      </c>
      <c r="Q87" s="307">
        <f t="shared" si="4"/>
        <v>4</v>
      </c>
      <c r="R87" s="308">
        <f t="shared" si="5"/>
        <v>0.26666666666666666</v>
      </c>
    </row>
    <row r="88" spans="1:18" ht="19.5" customHeight="1" x14ac:dyDescent="0.3">
      <c r="A88" s="314" t="s">
        <v>287</v>
      </c>
      <c r="B88" s="116">
        <v>1</v>
      </c>
      <c r="C88" s="116">
        <v>1</v>
      </c>
      <c r="D88" s="116">
        <v>1</v>
      </c>
      <c r="E88" s="116">
        <v>1</v>
      </c>
      <c r="F88" s="116">
        <v>0</v>
      </c>
      <c r="G88" s="116">
        <v>0</v>
      </c>
      <c r="H88" s="116">
        <v>0.5</v>
      </c>
      <c r="I88" s="116">
        <v>0</v>
      </c>
      <c r="J88" s="116">
        <v>0</v>
      </c>
      <c r="K88" s="116">
        <v>0</v>
      </c>
      <c r="L88" s="116">
        <v>1</v>
      </c>
      <c r="M88" s="116">
        <v>1</v>
      </c>
      <c r="N88" s="116">
        <v>0</v>
      </c>
      <c r="O88" s="116">
        <v>0</v>
      </c>
      <c r="P88" s="116">
        <v>0</v>
      </c>
      <c r="Q88" s="307">
        <f t="shared" si="4"/>
        <v>6.5</v>
      </c>
      <c r="R88" s="308">
        <f t="shared" si="5"/>
        <v>0.43333333333333335</v>
      </c>
    </row>
    <row r="89" spans="1:18" ht="15.6" x14ac:dyDescent="0.3">
      <c r="A89" s="314" t="s">
        <v>288</v>
      </c>
      <c r="B89" s="116">
        <v>1</v>
      </c>
      <c r="C89" s="116">
        <v>1</v>
      </c>
      <c r="D89" s="116">
        <v>0</v>
      </c>
      <c r="E89" s="116">
        <v>0</v>
      </c>
      <c r="F89" s="116">
        <v>0</v>
      </c>
      <c r="G89" s="116">
        <v>0.5</v>
      </c>
      <c r="H89" s="116">
        <v>0</v>
      </c>
      <c r="I89" s="116">
        <v>0</v>
      </c>
      <c r="J89" s="116">
        <v>0</v>
      </c>
      <c r="K89" s="116">
        <v>0</v>
      </c>
      <c r="L89" s="116">
        <v>0</v>
      </c>
      <c r="M89" s="116">
        <v>0</v>
      </c>
      <c r="N89" s="116">
        <v>0</v>
      </c>
      <c r="O89" s="116">
        <v>0</v>
      </c>
      <c r="P89" s="116">
        <v>1</v>
      </c>
      <c r="Q89" s="307">
        <f t="shared" si="4"/>
        <v>3.5</v>
      </c>
      <c r="R89" s="308">
        <f t="shared" si="5"/>
        <v>0.23333333333333334</v>
      </c>
    </row>
    <row r="90" spans="1:18" ht="15.6" x14ac:dyDescent="0.3">
      <c r="A90" s="314" t="s">
        <v>18</v>
      </c>
      <c r="B90" s="306">
        <v>1</v>
      </c>
      <c r="C90" s="306">
        <v>1</v>
      </c>
      <c r="D90" s="306">
        <v>1</v>
      </c>
      <c r="E90" s="306">
        <v>1</v>
      </c>
      <c r="F90" s="306">
        <v>1</v>
      </c>
      <c r="G90" s="306">
        <v>1</v>
      </c>
      <c r="H90" s="306">
        <v>0.5</v>
      </c>
      <c r="I90" s="312">
        <v>1</v>
      </c>
      <c r="J90" s="306">
        <v>1</v>
      </c>
      <c r="K90" s="306">
        <v>0</v>
      </c>
      <c r="L90" s="306">
        <v>1</v>
      </c>
      <c r="M90" s="306">
        <v>1</v>
      </c>
      <c r="N90" s="306">
        <v>1</v>
      </c>
      <c r="O90" s="306">
        <v>1</v>
      </c>
      <c r="P90" s="306">
        <v>0</v>
      </c>
      <c r="Q90" s="307">
        <f t="shared" si="4"/>
        <v>12.5</v>
      </c>
      <c r="R90" s="308">
        <f t="shared" si="5"/>
        <v>0.83333333333333337</v>
      </c>
    </row>
    <row r="91" spans="1:18" ht="15.6" x14ac:dyDescent="0.3">
      <c r="A91" s="314" t="s">
        <v>19</v>
      </c>
      <c r="B91" s="306">
        <v>0</v>
      </c>
      <c r="C91" s="306">
        <v>1</v>
      </c>
      <c r="D91" s="306">
        <v>0</v>
      </c>
      <c r="E91" s="306">
        <v>0</v>
      </c>
      <c r="F91" s="306">
        <v>0</v>
      </c>
      <c r="G91" s="306">
        <v>0</v>
      </c>
      <c r="H91" s="306">
        <v>0.5</v>
      </c>
      <c r="I91" s="306">
        <v>0</v>
      </c>
      <c r="J91" s="306">
        <v>0</v>
      </c>
      <c r="K91" s="306">
        <v>0</v>
      </c>
      <c r="L91" s="306">
        <v>1</v>
      </c>
      <c r="M91" s="306">
        <v>0</v>
      </c>
      <c r="N91" s="306">
        <v>1</v>
      </c>
      <c r="O91" s="306">
        <v>0.5</v>
      </c>
      <c r="P91" s="306">
        <v>0</v>
      </c>
      <c r="Q91" s="307">
        <f t="shared" si="4"/>
        <v>4</v>
      </c>
      <c r="R91" s="308">
        <f t="shared" si="5"/>
        <v>0.26666666666666666</v>
      </c>
    </row>
    <row r="92" spans="1:18" ht="15.6" x14ac:dyDescent="0.3">
      <c r="A92" s="314" t="s">
        <v>20</v>
      </c>
      <c r="B92" s="116">
        <v>0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  <c r="I92" s="116">
        <v>0</v>
      </c>
      <c r="J92" s="116">
        <v>0</v>
      </c>
      <c r="K92" s="116">
        <v>0</v>
      </c>
      <c r="L92" s="116">
        <v>0</v>
      </c>
      <c r="M92" s="116">
        <v>0</v>
      </c>
      <c r="N92" s="116">
        <v>0</v>
      </c>
      <c r="O92" s="116">
        <v>0</v>
      </c>
      <c r="P92" s="116">
        <v>0</v>
      </c>
      <c r="Q92" s="307">
        <f t="shared" si="4"/>
        <v>0</v>
      </c>
      <c r="R92" s="308">
        <f t="shared" si="5"/>
        <v>0</v>
      </c>
    </row>
    <row r="93" spans="1:18" ht="15.6" x14ac:dyDescent="0.3">
      <c r="A93" s="314" t="s">
        <v>336</v>
      </c>
      <c r="B93" s="306">
        <v>1</v>
      </c>
      <c r="C93" s="306">
        <v>1</v>
      </c>
      <c r="D93" s="306">
        <v>1</v>
      </c>
      <c r="E93" s="309">
        <v>1</v>
      </c>
      <c r="F93" s="306">
        <v>1</v>
      </c>
      <c r="G93" s="116">
        <v>1</v>
      </c>
      <c r="H93" s="306">
        <v>0</v>
      </c>
      <c r="I93" s="309">
        <v>1</v>
      </c>
      <c r="J93" s="116">
        <v>0.5</v>
      </c>
      <c r="K93" s="116">
        <v>1</v>
      </c>
      <c r="L93" s="116">
        <v>1</v>
      </c>
      <c r="M93" s="116">
        <v>1</v>
      </c>
      <c r="N93" s="116">
        <v>1</v>
      </c>
      <c r="O93" s="116">
        <v>1</v>
      </c>
      <c r="P93" s="116">
        <v>1</v>
      </c>
      <c r="Q93" s="307">
        <f t="shared" si="4"/>
        <v>13.5</v>
      </c>
      <c r="R93" s="308">
        <f t="shared" si="5"/>
        <v>0.9</v>
      </c>
    </row>
    <row r="94" spans="1:18" ht="15.6" x14ac:dyDescent="0.3">
      <c r="A94" s="314" t="s">
        <v>21</v>
      </c>
      <c r="B94" s="306">
        <v>0</v>
      </c>
      <c r="C94" s="306">
        <v>1</v>
      </c>
      <c r="D94" s="306">
        <v>0</v>
      </c>
      <c r="E94" s="306">
        <v>1</v>
      </c>
      <c r="F94" s="306">
        <v>0</v>
      </c>
      <c r="G94" s="306">
        <v>0</v>
      </c>
      <c r="H94" s="306">
        <v>0.5</v>
      </c>
      <c r="I94" s="306">
        <v>0</v>
      </c>
      <c r="J94" s="306">
        <v>0</v>
      </c>
      <c r="K94" s="306">
        <v>0</v>
      </c>
      <c r="L94" s="306">
        <v>0</v>
      </c>
      <c r="M94" s="306">
        <v>0</v>
      </c>
      <c r="N94" s="306">
        <v>0</v>
      </c>
      <c r="O94" s="306">
        <v>0</v>
      </c>
      <c r="P94" s="306">
        <v>0</v>
      </c>
      <c r="Q94" s="307">
        <f t="shared" si="4"/>
        <v>2.5</v>
      </c>
      <c r="R94" s="308">
        <f t="shared" si="5"/>
        <v>0.16666666666666666</v>
      </c>
    </row>
    <row r="95" spans="1:18" ht="15.6" x14ac:dyDescent="0.3">
      <c r="A95" s="314" t="s">
        <v>535</v>
      </c>
      <c r="B95" s="116">
        <v>0</v>
      </c>
      <c r="C95" s="306">
        <v>1</v>
      </c>
      <c r="D95" s="116">
        <v>0</v>
      </c>
      <c r="E95" s="116">
        <v>0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306">
        <v>1</v>
      </c>
      <c r="M95" s="116">
        <v>0</v>
      </c>
      <c r="N95" s="116">
        <v>0</v>
      </c>
      <c r="O95" s="116">
        <v>0</v>
      </c>
      <c r="P95" s="116">
        <v>0</v>
      </c>
      <c r="Q95" s="307">
        <f t="shared" si="4"/>
        <v>2</v>
      </c>
      <c r="R95" s="308">
        <f t="shared" si="5"/>
        <v>0.13333333333333333</v>
      </c>
    </row>
    <row r="96" spans="1:18" ht="15.6" x14ac:dyDescent="0.3">
      <c r="A96" s="314" t="s">
        <v>22</v>
      </c>
      <c r="B96" s="306">
        <v>0</v>
      </c>
      <c r="C96" s="306">
        <v>1</v>
      </c>
      <c r="D96" s="313">
        <v>1</v>
      </c>
      <c r="E96" s="306">
        <v>1</v>
      </c>
      <c r="F96" s="306">
        <v>1</v>
      </c>
      <c r="G96" s="306">
        <v>1</v>
      </c>
      <c r="H96" s="306">
        <v>1</v>
      </c>
      <c r="I96" s="312">
        <v>1</v>
      </c>
      <c r="J96" s="306">
        <v>0.5</v>
      </c>
      <c r="K96" s="306">
        <v>1</v>
      </c>
      <c r="L96" s="306">
        <v>1</v>
      </c>
      <c r="M96" s="306">
        <v>1</v>
      </c>
      <c r="N96" s="306">
        <v>1</v>
      </c>
      <c r="O96" s="306">
        <v>1</v>
      </c>
      <c r="P96" s="306">
        <v>0</v>
      </c>
      <c r="Q96" s="307">
        <f t="shared" si="4"/>
        <v>12.5</v>
      </c>
      <c r="R96" s="308">
        <f t="shared" si="5"/>
        <v>0.83333333333333337</v>
      </c>
    </row>
    <row r="97" spans="1:18" ht="15.6" x14ac:dyDescent="0.3">
      <c r="A97" s="314" t="s">
        <v>300</v>
      </c>
      <c r="B97" s="116">
        <v>0</v>
      </c>
      <c r="C97" s="116">
        <v>0</v>
      </c>
      <c r="D97" s="116">
        <v>0</v>
      </c>
      <c r="E97" s="116">
        <v>0</v>
      </c>
      <c r="F97" s="116">
        <v>0</v>
      </c>
      <c r="G97" s="116">
        <v>0</v>
      </c>
      <c r="H97" s="116">
        <v>0</v>
      </c>
      <c r="I97" s="116">
        <v>0</v>
      </c>
      <c r="J97" s="116">
        <v>0</v>
      </c>
      <c r="K97" s="116">
        <v>0</v>
      </c>
      <c r="L97" s="116">
        <v>0</v>
      </c>
      <c r="M97" s="116">
        <v>0</v>
      </c>
      <c r="N97" s="116">
        <v>0</v>
      </c>
      <c r="O97" s="116">
        <v>0</v>
      </c>
      <c r="P97" s="116">
        <v>0</v>
      </c>
      <c r="Q97" s="307">
        <f t="shared" si="4"/>
        <v>0</v>
      </c>
      <c r="R97" s="308">
        <f t="shared" si="5"/>
        <v>0</v>
      </c>
    </row>
    <row r="98" spans="1:18" ht="15.6" x14ac:dyDescent="0.3">
      <c r="A98" s="314" t="s">
        <v>536</v>
      </c>
      <c r="B98" s="116">
        <v>0</v>
      </c>
      <c r="C98" s="306">
        <v>1</v>
      </c>
      <c r="D98" s="116">
        <v>1</v>
      </c>
      <c r="E98" s="306">
        <v>1</v>
      </c>
      <c r="F98" s="306">
        <v>0</v>
      </c>
      <c r="G98" s="306">
        <v>0.5</v>
      </c>
      <c r="H98" s="306">
        <v>0.5</v>
      </c>
      <c r="I98" s="116">
        <v>0</v>
      </c>
      <c r="J98" s="116">
        <v>0</v>
      </c>
      <c r="K98" s="116">
        <v>0</v>
      </c>
      <c r="L98" s="317">
        <v>0.5</v>
      </c>
      <c r="M98" s="317">
        <v>1</v>
      </c>
      <c r="N98" s="116">
        <v>0</v>
      </c>
      <c r="O98" s="306">
        <v>1</v>
      </c>
      <c r="P98" s="116">
        <v>0</v>
      </c>
      <c r="Q98" s="307">
        <f t="shared" si="4"/>
        <v>6.5</v>
      </c>
      <c r="R98" s="308">
        <f t="shared" si="5"/>
        <v>0.43333333333333335</v>
      </c>
    </row>
    <row r="99" spans="1:18" ht="15.6" x14ac:dyDescent="0.3">
      <c r="A99" s="314" t="s">
        <v>537</v>
      </c>
      <c r="B99" s="116">
        <v>1</v>
      </c>
      <c r="C99" s="116">
        <v>1</v>
      </c>
      <c r="D99" s="116">
        <v>0</v>
      </c>
      <c r="E99" s="116">
        <v>0.5</v>
      </c>
      <c r="F99" s="116">
        <v>0</v>
      </c>
      <c r="G99" s="116">
        <v>0.5</v>
      </c>
      <c r="H99" s="116">
        <v>0.5</v>
      </c>
      <c r="I99" s="309">
        <v>0</v>
      </c>
      <c r="J99" s="116">
        <v>0</v>
      </c>
      <c r="K99" s="116">
        <v>0</v>
      </c>
      <c r="L99" s="116">
        <v>0.5</v>
      </c>
      <c r="M99" s="116">
        <v>0</v>
      </c>
      <c r="N99" s="116">
        <v>0</v>
      </c>
      <c r="O99" s="116">
        <v>0</v>
      </c>
      <c r="P99" s="116">
        <v>1</v>
      </c>
      <c r="Q99" s="307">
        <f t="shared" si="4"/>
        <v>5</v>
      </c>
      <c r="R99" s="308">
        <f t="shared" si="5"/>
        <v>0.33333333333333331</v>
      </c>
    </row>
    <row r="100" spans="1:18" ht="15.6" x14ac:dyDescent="0.3">
      <c r="A100" s="314" t="s">
        <v>314</v>
      </c>
      <c r="B100" s="306">
        <v>0</v>
      </c>
      <c r="C100" s="306">
        <v>1</v>
      </c>
      <c r="D100" s="306">
        <v>0</v>
      </c>
      <c r="E100" s="306">
        <v>0</v>
      </c>
      <c r="F100" s="306">
        <v>0</v>
      </c>
      <c r="G100" s="306">
        <v>0</v>
      </c>
      <c r="H100" s="306">
        <v>0</v>
      </c>
      <c r="I100" s="306">
        <v>0</v>
      </c>
      <c r="J100" s="306">
        <v>0</v>
      </c>
      <c r="K100" s="306">
        <v>0</v>
      </c>
      <c r="L100" s="306">
        <v>0</v>
      </c>
      <c r="M100" s="306">
        <v>0</v>
      </c>
      <c r="N100" s="306">
        <v>0</v>
      </c>
      <c r="O100" s="306">
        <v>0</v>
      </c>
      <c r="P100" s="306">
        <v>0</v>
      </c>
      <c r="Q100" s="307">
        <f t="shared" ref="Q100:Q127" si="6">SUM(B100:P100)</f>
        <v>1</v>
      </c>
      <c r="R100" s="308">
        <f t="shared" ref="R100:R127" si="7">AVERAGE(B100:P100)</f>
        <v>6.6666666666666666E-2</v>
      </c>
    </row>
    <row r="101" spans="1:18" ht="15.6" x14ac:dyDescent="0.3">
      <c r="A101" s="314" t="s">
        <v>289</v>
      </c>
      <c r="B101" s="116">
        <v>0</v>
      </c>
      <c r="C101" s="116">
        <v>1</v>
      </c>
      <c r="D101" s="116">
        <v>0</v>
      </c>
      <c r="E101" s="116">
        <v>0</v>
      </c>
      <c r="F101" s="116">
        <v>0</v>
      </c>
      <c r="G101" s="116">
        <v>0</v>
      </c>
      <c r="H101" s="116">
        <v>0</v>
      </c>
      <c r="I101" s="116">
        <v>0</v>
      </c>
      <c r="J101" s="116">
        <v>0</v>
      </c>
      <c r="K101" s="116">
        <v>0</v>
      </c>
      <c r="L101" s="116">
        <v>0</v>
      </c>
      <c r="M101" s="116">
        <v>0</v>
      </c>
      <c r="N101" s="116">
        <v>0</v>
      </c>
      <c r="O101" s="116">
        <v>0</v>
      </c>
      <c r="P101" s="116">
        <v>0</v>
      </c>
      <c r="Q101" s="307">
        <f t="shared" si="6"/>
        <v>1</v>
      </c>
      <c r="R101" s="308">
        <f t="shared" si="7"/>
        <v>6.6666666666666666E-2</v>
      </c>
    </row>
    <row r="102" spans="1:18" ht="15.6" x14ac:dyDescent="0.3">
      <c r="A102" s="314" t="s">
        <v>415</v>
      </c>
      <c r="B102" s="116">
        <v>1</v>
      </c>
      <c r="C102" s="116">
        <v>1</v>
      </c>
      <c r="D102" s="116">
        <v>0</v>
      </c>
      <c r="E102" s="116">
        <v>0</v>
      </c>
      <c r="F102" s="116">
        <v>0</v>
      </c>
      <c r="G102" s="116">
        <v>0</v>
      </c>
      <c r="H102" s="116">
        <v>0</v>
      </c>
      <c r="I102" s="116">
        <v>0</v>
      </c>
      <c r="J102" s="116">
        <v>0</v>
      </c>
      <c r="K102" s="116">
        <v>0</v>
      </c>
      <c r="L102" s="116">
        <v>0.5</v>
      </c>
      <c r="M102" s="116">
        <v>0</v>
      </c>
      <c r="N102" s="116">
        <v>0</v>
      </c>
      <c r="O102" s="116">
        <v>1</v>
      </c>
      <c r="P102" s="116">
        <v>1</v>
      </c>
      <c r="Q102" s="307">
        <f t="shared" si="6"/>
        <v>4.5</v>
      </c>
      <c r="R102" s="308">
        <f t="shared" si="7"/>
        <v>0.3</v>
      </c>
    </row>
    <row r="103" spans="1:18" ht="15.6" x14ac:dyDescent="0.3">
      <c r="A103" s="314" t="s">
        <v>23</v>
      </c>
      <c r="B103" s="306">
        <v>1</v>
      </c>
      <c r="C103" s="306">
        <v>1</v>
      </c>
      <c r="D103" s="306">
        <v>1</v>
      </c>
      <c r="E103" s="306">
        <v>1</v>
      </c>
      <c r="F103" s="306">
        <v>1</v>
      </c>
      <c r="G103" s="306">
        <v>1</v>
      </c>
      <c r="H103" s="306">
        <v>1</v>
      </c>
      <c r="I103" s="312">
        <v>1</v>
      </c>
      <c r="J103" s="306">
        <v>0</v>
      </c>
      <c r="K103" s="306">
        <v>1</v>
      </c>
      <c r="L103" s="306">
        <v>1</v>
      </c>
      <c r="M103" s="306">
        <v>1</v>
      </c>
      <c r="N103" s="306">
        <v>1</v>
      </c>
      <c r="O103" s="306">
        <v>1</v>
      </c>
      <c r="P103" s="306">
        <v>1</v>
      </c>
      <c r="Q103" s="307">
        <f t="shared" si="6"/>
        <v>14</v>
      </c>
      <c r="R103" s="308">
        <f t="shared" si="7"/>
        <v>0.93333333333333335</v>
      </c>
    </row>
    <row r="104" spans="1:18" ht="15.6" x14ac:dyDescent="0.3">
      <c r="A104" s="314" t="s">
        <v>538</v>
      </c>
      <c r="B104" s="116">
        <v>0</v>
      </c>
      <c r="C104" s="116">
        <v>1</v>
      </c>
      <c r="D104" s="116">
        <v>0</v>
      </c>
      <c r="E104" s="116">
        <v>1</v>
      </c>
      <c r="F104" s="116">
        <v>0</v>
      </c>
      <c r="G104" s="116">
        <v>0</v>
      </c>
      <c r="H104" s="116">
        <v>0</v>
      </c>
      <c r="I104" s="116">
        <v>0</v>
      </c>
      <c r="J104" s="116">
        <v>0</v>
      </c>
      <c r="K104" s="116">
        <v>0</v>
      </c>
      <c r="L104" s="116">
        <v>1</v>
      </c>
      <c r="M104" s="116">
        <v>0</v>
      </c>
      <c r="N104" s="116">
        <v>0</v>
      </c>
      <c r="O104" s="116">
        <v>0</v>
      </c>
      <c r="P104" s="116">
        <v>0</v>
      </c>
      <c r="Q104" s="307">
        <f t="shared" si="6"/>
        <v>3</v>
      </c>
      <c r="R104" s="308">
        <f t="shared" si="7"/>
        <v>0.2</v>
      </c>
    </row>
    <row r="105" spans="1:18" ht="15.6" x14ac:dyDescent="0.3">
      <c r="A105" s="314" t="s">
        <v>290</v>
      </c>
      <c r="B105" s="116">
        <v>0</v>
      </c>
      <c r="C105" s="116">
        <v>1</v>
      </c>
      <c r="D105" s="116">
        <v>0</v>
      </c>
      <c r="E105" s="116">
        <v>1</v>
      </c>
      <c r="F105" s="116">
        <v>0</v>
      </c>
      <c r="G105" s="116">
        <v>0.5</v>
      </c>
      <c r="H105" s="116">
        <v>0</v>
      </c>
      <c r="I105" s="309">
        <v>0.5</v>
      </c>
      <c r="J105" s="116">
        <v>0</v>
      </c>
      <c r="K105" s="116">
        <v>0</v>
      </c>
      <c r="L105" s="116">
        <v>0.5</v>
      </c>
      <c r="M105" s="116">
        <v>0</v>
      </c>
      <c r="N105" s="116">
        <v>0</v>
      </c>
      <c r="O105" s="116">
        <v>1</v>
      </c>
      <c r="P105" s="116">
        <v>1</v>
      </c>
      <c r="Q105" s="307">
        <f t="shared" si="6"/>
        <v>5.5</v>
      </c>
      <c r="R105" s="308">
        <f t="shared" si="7"/>
        <v>0.36666666666666664</v>
      </c>
    </row>
    <row r="106" spans="1:18" ht="15.6" x14ac:dyDescent="0.3">
      <c r="A106" s="314" t="s">
        <v>416</v>
      </c>
      <c r="B106" s="306">
        <v>1</v>
      </c>
      <c r="C106" s="306">
        <v>1</v>
      </c>
      <c r="D106" s="306">
        <v>0</v>
      </c>
      <c r="E106" s="306">
        <v>1</v>
      </c>
      <c r="F106" s="306">
        <v>1</v>
      </c>
      <c r="G106" s="306">
        <v>0.5</v>
      </c>
      <c r="H106" s="306">
        <v>1</v>
      </c>
      <c r="I106" s="312">
        <v>0</v>
      </c>
      <c r="J106" s="306">
        <v>1</v>
      </c>
      <c r="K106" s="306">
        <v>0</v>
      </c>
      <c r="L106" s="306">
        <v>1</v>
      </c>
      <c r="M106" s="306">
        <v>1</v>
      </c>
      <c r="N106" s="123">
        <v>1</v>
      </c>
      <c r="O106" s="306">
        <v>1</v>
      </c>
      <c r="P106" s="306">
        <v>1</v>
      </c>
      <c r="Q106" s="307">
        <f t="shared" si="6"/>
        <v>11.5</v>
      </c>
      <c r="R106" s="308">
        <f t="shared" si="7"/>
        <v>0.76666666666666672</v>
      </c>
    </row>
    <row r="107" spans="1:18" ht="15.6" x14ac:dyDescent="0.3">
      <c r="A107" s="314" t="s">
        <v>291</v>
      </c>
      <c r="B107" s="116">
        <v>0</v>
      </c>
      <c r="C107" s="116">
        <v>1</v>
      </c>
      <c r="D107" s="116">
        <v>0</v>
      </c>
      <c r="E107" s="116">
        <v>0</v>
      </c>
      <c r="F107" s="116">
        <v>0</v>
      </c>
      <c r="G107" s="116">
        <v>0</v>
      </c>
      <c r="H107" s="116">
        <v>0</v>
      </c>
      <c r="I107" s="116">
        <v>0</v>
      </c>
      <c r="J107" s="116">
        <v>0</v>
      </c>
      <c r="K107" s="116">
        <v>0</v>
      </c>
      <c r="L107" s="116">
        <v>0</v>
      </c>
      <c r="M107" s="116">
        <v>0</v>
      </c>
      <c r="N107" s="116">
        <v>0</v>
      </c>
      <c r="O107" s="116">
        <v>0</v>
      </c>
      <c r="P107" s="116">
        <v>0</v>
      </c>
      <c r="Q107" s="307">
        <f t="shared" si="6"/>
        <v>1</v>
      </c>
      <c r="R107" s="308">
        <f t="shared" si="7"/>
        <v>6.6666666666666666E-2</v>
      </c>
    </row>
    <row r="108" spans="1:18" ht="15.6" x14ac:dyDescent="0.3">
      <c r="A108" s="314" t="s">
        <v>24</v>
      </c>
      <c r="B108" s="116">
        <v>0</v>
      </c>
      <c r="C108" s="116">
        <v>1</v>
      </c>
      <c r="D108" s="116">
        <v>0</v>
      </c>
      <c r="E108" s="116">
        <v>1</v>
      </c>
      <c r="F108" s="116">
        <v>0</v>
      </c>
      <c r="G108" s="116">
        <v>0.5</v>
      </c>
      <c r="H108" s="116">
        <v>0</v>
      </c>
      <c r="I108" s="116">
        <v>0</v>
      </c>
      <c r="J108" s="116">
        <v>0</v>
      </c>
      <c r="K108" s="116">
        <v>0</v>
      </c>
      <c r="L108" s="116">
        <v>0.5</v>
      </c>
      <c r="M108" s="116">
        <v>0</v>
      </c>
      <c r="N108" s="116">
        <v>0</v>
      </c>
      <c r="O108" s="116">
        <v>1</v>
      </c>
      <c r="P108" s="116">
        <v>1</v>
      </c>
      <c r="Q108" s="307">
        <f t="shared" si="6"/>
        <v>5</v>
      </c>
      <c r="R108" s="308">
        <f t="shared" si="7"/>
        <v>0.33333333333333331</v>
      </c>
    </row>
    <row r="109" spans="1:18" ht="15.6" x14ac:dyDescent="0.3">
      <c r="A109" s="314" t="s">
        <v>539</v>
      </c>
      <c r="B109" s="116">
        <v>0</v>
      </c>
      <c r="C109" s="306">
        <v>1</v>
      </c>
      <c r="D109" s="116">
        <v>0</v>
      </c>
      <c r="E109" s="306">
        <v>0.5</v>
      </c>
      <c r="F109" s="116">
        <v>0</v>
      </c>
      <c r="G109" s="116">
        <v>0</v>
      </c>
      <c r="H109" s="116">
        <v>0.5</v>
      </c>
      <c r="I109" s="116">
        <v>0</v>
      </c>
      <c r="J109" s="116">
        <v>0</v>
      </c>
      <c r="K109" s="116">
        <v>0</v>
      </c>
      <c r="L109" s="306">
        <v>1</v>
      </c>
      <c r="M109" s="116">
        <v>0</v>
      </c>
      <c r="N109" s="116">
        <v>0</v>
      </c>
      <c r="O109" s="116">
        <v>0</v>
      </c>
      <c r="P109" s="116">
        <v>0</v>
      </c>
      <c r="Q109" s="307">
        <f t="shared" si="6"/>
        <v>3</v>
      </c>
      <c r="R109" s="308">
        <f t="shared" si="7"/>
        <v>0.2</v>
      </c>
    </row>
    <row r="110" spans="1:18" ht="15.6" x14ac:dyDescent="0.3">
      <c r="A110" s="314" t="s">
        <v>386</v>
      </c>
      <c r="B110" s="116">
        <v>0</v>
      </c>
      <c r="C110" s="116">
        <v>1</v>
      </c>
      <c r="D110" s="116">
        <v>0</v>
      </c>
      <c r="E110" s="116">
        <v>0</v>
      </c>
      <c r="F110" s="116">
        <v>0</v>
      </c>
      <c r="G110" s="116">
        <v>0</v>
      </c>
      <c r="H110" s="116">
        <v>0</v>
      </c>
      <c r="I110" s="116">
        <v>0</v>
      </c>
      <c r="J110" s="116">
        <v>0</v>
      </c>
      <c r="K110" s="116">
        <v>0</v>
      </c>
      <c r="L110" s="116">
        <v>0</v>
      </c>
      <c r="M110" s="116">
        <v>0</v>
      </c>
      <c r="N110" s="116">
        <v>0</v>
      </c>
      <c r="O110" s="116">
        <v>0</v>
      </c>
      <c r="P110" s="116">
        <v>0</v>
      </c>
      <c r="Q110" s="307">
        <f t="shared" si="6"/>
        <v>1</v>
      </c>
      <c r="R110" s="308">
        <f t="shared" si="7"/>
        <v>6.6666666666666666E-2</v>
      </c>
    </row>
    <row r="111" spans="1:18" ht="15.6" x14ac:dyDescent="0.3">
      <c r="A111" s="314" t="s">
        <v>25</v>
      </c>
      <c r="B111" s="306">
        <v>1</v>
      </c>
      <c r="C111" s="306">
        <v>1</v>
      </c>
      <c r="D111" s="306">
        <v>1</v>
      </c>
      <c r="E111" s="306">
        <v>1</v>
      </c>
      <c r="F111" s="306">
        <v>1</v>
      </c>
      <c r="G111" s="306">
        <v>0</v>
      </c>
      <c r="H111" s="306">
        <v>1</v>
      </c>
      <c r="I111" s="312">
        <v>0</v>
      </c>
      <c r="J111" s="306">
        <v>0</v>
      </c>
      <c r="K111" s="306">
        <v>0</v>
      </c>
      <c r="L111" s="306">
        <v>1</v>
      </c>
      <c r="M111" s="306">
        <v>1</v>
      </c>
      <c r="N111" s="306">
        <v>0</v>
      </c>
      <c r="O111" s="306">
        <v>1</v>
      </c>
      <c r="P111" s="306">
        <v>0</v>
      </c>
      <c r="Q111" s="307">
        <f t="shared" si="6"/>
        <v>9</v>
      </c>
      <c r="R111" s="308">
        <f t="shared" si="7"/>
        <v>0.6</v>
      </c>
    </row>
    <row r="112" spans="1:18" ht="15.6" x14ac:dyDescent="0.3">
      <c r="A112" s="314" t="s">
        <v>26</v>
      </c>
      <c r="B112" s="306">
        <v>1</v>
      </c>
      <c r="C112" s="306">
        <v>1</v>
      </c>
      <c r="D112" s="306">
        <v>1</v>
      </c>
      <c r="E112" s="306">
        <v>1</v>
      </c>
      <c r="F112" s="306">
        <v>0</v>
      </c>
      <c r="G112" s="306">
        <v>1</v>
      </c>
      <c r="H112" s="306">
        <v>0</v>
      </c>
      <c r="I112" s="312">
        <v>1</v>
      </c>
      <c r="J112" s="306">
        <v>0.5</v>
      </c>
      <c r="K112" s="306">
        <v>0</v>
      </c>
      <c r="L112" s="306">
        <v>1</v>
      </c>
      <c r="M112" s="306">
        <v>1</v>
      </c>
      <c r="N112" s="306">
        <v>0</v>
      </c>
      <c r="O112" s="306">
        <v>0</v>
      </c>
      <c r="P112" s="306">
        <v>1</v>
      </c>
      <c r="Q112" s="307">
        <f t="shared" si="6"/>
        <v>9.5</v>
      </c>
      <c r="R112" s="308">
        <f t="shared" si="7"/>
        <v>0.6333333333333333</v>
      </c>
    </row>
    <row r="113" spans="1:18" ht="15.6" x14ac:dyDescent="0.3">
      <c r="A113" s="314" t="s">
        <v>27</v>
      </c>
      <c r="B113" s="116">
        <v>0</v>
      </c>
      <c r="C113" s="116">
        <v>1</v>
      </c>
      <c r="D113" s="116">
        <v>0</v>
      </c>
      <c r="E113" s="116">
        <v>1</v>
      </c>
      <c r="F113" s="116">
        <v>0</v>
      </c>
      <c r="G113" s="116">
        <v>0</v>
      </c>
      <c r="H113" s="116">
        <v>0</v>
      </c>
      <c r="I113" s="116">
        <v>0</v>
      </c>
      <c r="J113" s="116">
        <v>0</v>
      </c>
      <c r="K113" s="116">
        <v>0</v>
      </c>
      <c r="L113" s="116">
        <v>0</v>
      </c>
      <c r="M113" s="116">
        <v>0</v>
      </c>
      <c r="N113" s="116">
        <v>0</v>
      </c>
      <c r="O113" s="116">
        <v>1</v>
      </c>
      <c r="P113" s="116">
        <v>0</v>
      </c>
      <c r="Q113" s="307">
        <f t="shared" si="6"/>
        <v>3</v>
      </c>
      <c r="R113" s="308">
        <f t="shared" si="7"/>
        <v>0.2</v>
      </c>
    </row>
    <row r="114" spans="1:18" ht="15.6" x14ac:dyDescent="0.3">
      <c r="A114" s="314" t="s">
        <v>540</v>
      </c>
      <c r="B114" s="116">
        <v>1</v>
      </c>
      <c r="C114" s="116">
        <v>1</v>
      </c>
      <c r="D114" s="116">
        <v>1</v>
      </c>
      <c r="E114" s="116">
        <v>1</v>
      </c>
      <c r="F114" s="116">
        <v>0</v>
      </c>
      <c r="G114" s="116">
        <v>1</v>
      </c>
      <c r="H114" s="116">
        <v>0.5</v>
      </c>
      <c r="I114" s="309">
        <v>1</v>
      </c>
      <c r="J114" s="116">
        <v>1</v>
      </c>
      <c r="K114" s="116">
        <v>0</v>
      </c>
      <c r="L114" s="116">
        <v>1</v>
      </c>
      <c r="M114" s="315">
        <v>1</v>
      </c>
      <c r="N114" s="116">
        <v>1</v>
      </c>
      <c r="O114" s="116">
        <v>1</v>
      </c>
      <c r="P114" s="116">
        <v>1</v>
      </c>
      <c r="Q114" s="307">
        <f t="shared" si="6"/>
        <v>12.5</v>
      </c>
      <c r="R114" s="308">
        <f t="shared" si="7"/>
        <v>0.83333333333333337</v>
      </c>
    </row>
    <row r="115" spans="1:18" ht="15.6" x14ac:dyDescent="0.3">
      <c r="A115" s="314" t="s">
        <v>28</v>
      </c>
      <c r="B115" s="306">
        <v>1</v>
      </c>
      <c r="C115" s="306">
        <v>1</v>
      </c>
      <c r="D115" s="306">
        <v>1</v>
      </c>
      <c r="E115" s="116">
        <v>1</v>
      </c>
      <c r="F115" s="116">
        <v>1</v>
      </c>
      <c r="G115" s="306">
        <v>1</v>
      </c>
      <c r="H115" s="116">
        <v>1</v>
      </c>
      <c r="I115" s="116">
        <v>1</v>
      </c>
      <c r="J115" s="116">
        <v>1</v>
      </c>
      <c r="K115" s="116">
        <v>1</v>
      </c>
      <c r="L115" s="306">
        <v>1</v>
      </c>
      <c r="M115" s="306">
        <v>1</v>
      </c>
      <c r="N115" s="116">
        <v>1</v>
      </c>
      <c r="O115" s="306">
        <v>1</v>
      </c>
      <c r="P115" s="116">
        <v>1</v>
      </c>
      <c r="Q115" s="307">
        <f t="shared" si="6"/>
        <v>15</v>
      </c>
      <c r="R115" s="308">
        <f t="shared" si="7"/>
        <v>1</v>
      </c>
    </row>
    <row r="116" spans="1:18" ht="15.6" x14ac:dyDescent="0.3">
      <c r="A116" s="314" t="s">
        <v>29</v>
      </c>
      <c r="B116" s="306">
        <v>1</v>
      </c>
      <c r="C116" s="306">
        <v>1</v>
      </c>
      <c r="D116" s="306">
        <v>1</v>
      </c>
      <c r="E116" s="306">
        <v>0.5</v>
      </c>
      <c r="F116" s="306">
        <v>1</v>
      </c>
      <c r="G116" s="306">
        <v>0.5</v>
      </c>
      <c r="H116" s="306">
        <v>0.5</v>
      </c>
      <c r="I116" s="312">
        <v>1</v>
      </c>
      <c r="J116" s="306">
        <v>0</v>
      </c>
      <c r="K116" s="312">
        <v>0</v>
      </c>
      <c r="L116" s="306">
        <v>1</v>
      </c>
      <c r="M116" s="306">
        <v>0</v>
      </c>
      <c r="N116" s="306">
        <v>0</v>
      </c>
      <c r="O116" s="306">
        <v>1</v>
      </c>
      <c r="P116" s="306">
        <v>0</v>
      </c>
      <c r="Q116" s="307">
        <f t="shared" si="6"/>
        <v>8.5</v>
      </c>
      <c r="R116" s="308">
        <f t="shared" si="7"/>
        <v>0.56666666666666665</v>
      </c>
    </row>
    <row r="117" spans="1:18" ht="15.6" x14ac:dyDescent="0.3">
      <c r="A117" s="314" t="s">
        <v>30</v>
      </c>
      <c r="B117" s="116">
        <v>0</v>
      </c>
      <c r="C117" s="116">
        <v>1</v>
      </c>
      <c r="D117" s="116">
        <v>0</v>
      </c>
      <c r="E117" s="116">
        <v>0</v>
      </c>
      <c r="F117" s="116">
        <v>0</v>
      </c>
      <c r="G117" s="116">
        <v>0</v>
      </c>
      <c r="H117" s="116">
        <v>0</v>
      </c>
      <c r="I117" s="116">
        <v>0</v>
      </c>
      <c r="J117" s="116">
        <v>0</v>
      </c>
      <c r="K117" s="116">
        <v>0</v>
      </c>
      <c r="L117" s="116">
        <v>0</v>
      </c>
      <c r="M117" s="116">
        <v>0</v>
      </c>
      <c r="N117" s="116">
        <v>0</v>
      </c>
      <c r="O117" s="116">
        <v>0</v>
      </c>
      <c r="P117" s="116">
        <v>0</v>
      </c>
      <c r="Q117" s="307">
        <f t="shared" si="6"/>
        <v>1</v>
      </c>
      <c r="R117" s="308">
        <f t="shared" si="7"/>
        <v>6.6666666666666666E-2</v>
      </c>
    </row>
    <row r="118" spans="1:18" ht="15.6" x14ac:dyDescent="0.3">
      <c r="A118" s="314" t="s">
        <v>31</v>
      </c>
      <c r="B118" s="116">
        <v>1</v>
      </c>
      <c r="C118" s="116">
        <v>1</v>
      </c>
      <c r="D118" s="116">
        <v>1</v>
      </c>
      <c r="E118" s="116">
        <v>1</v>
      </c>
      <c r="F118" s="116">
        <v>1</v>
      </c>
      <c r="G118" s="116">
        <v>1</v>
      </c>
      <c r="H118" s="116">
        <v>1</v>
      </c>
      <c r="I118" s="309">
        <v>1</v>
      </c>
      <c r="J118" s="309">
        <v>1</v>
      </c>
      <c r="K118" s="116">
        <v>0</v>
      </c>
      <c r="L118" s="116">
        <v>1</v>
      </c>
      <c r="M118" s="116">
        <v>1</v>
      </c>
      <c r="N118" s="116">
        <v>1</v>
      </c>
      <c r="O118" s="116">
        <v>1</v>
      </c>
      <c r="P118" s="116">
        <v>1</v>
      </c>
      <c r="Q118" s="307">
        <f t="shared" si="6"/>
        <v>14</v>
      </c>
      <c r="R118" s="308">
        <f t="shared" si="7"/>
        <v>0.93333333333333335</v>
      </c>
    </row>
    <row r="119" spans="1:18" ht="15.6" x14ac:dyDescent="0.3">
      <c r="A119" s="314" t="s">
        <v>32</v>
      </c>
      <c r="B119" s="116">
        <v>1</v>
      </c>
      <c r="C119" s="116">
        <v>1</v>
      </c>
      <c r="D119" s="116">
        <v>1</v>
      </c>
      <c r="E119" s="116">
        <v>1</v>
      </c>
      <c r="F119" s="116">
        <v>1</v>
      </c>
      <c r="G119" s="315">
        <v>0.5</v>
      </c>
      <c r="H119" s="116">
        <v>1</v>
      </c>
      <c r="I119" s="116">
        <v>1</v>
      </c>
      <c r="J119" s="116">
        <v>0.5</v>
      </c>
      <c r="K119" s="116">
        <v>0</v>
      </c>
      <c r="L119" s="116">
        <v>1</v>
      </c>
      <c r="M119" s="116">
        <v>1</v>
      </c>
      <c r="N119" s="116">
        <v>1</v>
      </c>
      <c r="O119" s="116">
        <v>1</v>
      </c>
      <c r="P119" s="116">
        <v>1</v>
      </c>
      <c r="Q119" s="307">
        <f t="shared" si="6"/>
        <v>13</v>
      </c>
      <c r="R119" s="308">
        <f t="shared" si="7"/>
        <v>0.8666666666666667</v>
      </c>
    </row>
    <row r="120" spans="1:18" ht="15.6" x14ac:dyDescent="0.3">
      <c r="A120" s="314" t="s">
        <v>33</v>
      </c>
      <c r="B120" s="116">
        <v>1</v>
      </c>
      <c r="C120" s="116">
        <v>1</v>
      </c>
      <c r="D120" s="116">
        <v>1</v>
      </c>
      <c r="E120" s="116">
        <v>1</v>
      </c>
      <c r="F120" s="116">
        <v>1</v>
      </c>
      <c r="G120" s="116">
        <v>1</v>
      </c>
      <c r="H120" s="116">
        <v>0.5</v>
      </c>
      <c r="I120" s="116">
        <v>1</v>
      </c>
      <c r="J120" s="116">
        <v>1</v>
      </c>
      <c r="K120" s="116">
        <v>1</v>
      </c>
      <c r="L120" s="116">
        <v>1</v>
      </c>
      <c r="M120" s="116">
        <v>1</v>
      </c>
      <c r="N120" s="116">
        <v>1</v>
      </c>
      <c r="O120" s="116">
        <v>1</v>
      </c>
      <c r="P120" s="116">
        <v>1</v>
      </c>
      <c r="Q120" s="307">
        <f t="shared" si="6"/>
        <v>14.5</v>
      </c>
      <c r="R120" s="308">
        <f t="shared" si="7"/>
        <v>0.96666666666666667</v>
      </c>
    </row>
    <row r="121" spans="1:18" ht="15.6" x14ac:dyDescent="0.3">
      <c r="A121" s="314" t="s">
        <v>292</v>
      </c>
      <c r="B121" s="318">
        <v>0</v>
      </c>
      <c r="C121" s="318">
        <v>1</v>
      </c>
      <c r="D121" s="318">
        <v>1</v>
      </c>
      <c r="E121" s="318">
        <v>1</v>
      </c>
      <c r="F121" s="318">
        <v>0</v>
      </c>
      <c r="G121" s="318">
        <v>0.5</v>
      </c>
      <c r="H121" s="318">
        <v>1</v>
      </c>
      <c r="I121" s="318">
        <v>0.5</v>
      </c>
      <c r="J121" s="318">
        <v>1</v>
      </c>
      <c r="K121" s="318">
        <v>0</v>
      </c>
      <c r="L121" s="318">
        <v>1</v>
      </c>
      <c r="M121" s="318">
        <v>1</v>
      </c>
      <c r="N121" s="318">
        <v>1</v>
      </c>
      <c r="O121" s="318">
        <v>1</v>
      </c>
      <c r="P121" s="318">
        <v>0</v>
      </c>
      <c r="Q121" s="307">
        <f t="shared" si="6"/>
        <v>10</v>
      </c>
      <c r="R121" s="308">
        <f t="shared" si="7"/>
        <v>0.66666666666666663</v>
      </c>
    </row>
    <row r="122" spans="1:18" ht="15.6" x14ac:dyDescent="0.3">
      <c r="A122" s="314" t="s">
        <v>34</v>
      </c>
      <c r="B122" s="116">
        <v>1</v>
      </c>
      <c r="C122" s="116">
        <v>1</v>
      </c>
      <c r="D122" s="116">
        <v>1</v>
      </c>
      <c r="E122" s="116">
        <v>1</v>
      </c>
      <c r="F122" s="116">
        <v>0</v>
      </c>
      <c r="G122" s="116">
        <v>0</v>
      </c>
      <c r="H122" s="116">
        <v>0.5</v>
      </c>
      <c r="I122" s="309">
        <v>0</v>
      </c>
      <c r="J122" s="116">
        <v>0</v>
      </c>
      <c r="K122" s="116">
        <v>0</v>
      </c>
      <c r="L122" s="116">
        <v>0.5</v>
      </c>
      <c r="M122" s="116">
        <v>1</v>
      </c>
      <c r="N122" s="116">
        <v>0</v>
      </c>
      <c r="O122" s="116">
        <v>0</v>
      </c>
      <c r="P122" s="116">
        <v>0</v>
      </c>
      <c r="Q122" s="307">
        <f t="shared" si="6"/>
        <v>6</v>
      </c>
      <c r="R122" s="308">
        <f t="shared" si="7"/>
        <v>0.4</v>
      </c>
    </row>
    <row r="123" spans="1:18" ht="15.6" x14ac:dyDescent="0.3">
      <c r="A123" s="314" t="s">
        <v>35</v>
      </c>
      <c r="B123" s="116">
        <v>0</v>
      </c>
      <c r="C123" s="116">
        <v>1</v>
      </c>
      <c r="D123" s="116">
        <v>0</v>
      </c>
      <c r="E123" s="116">
        <v>0</v>
      </c>
      <c r="F123" s="116">
        <v>0</v>
      </c>
      <c r="G123" s="116">
        <v>0.5</v>
      </c>
      <c r="H123" s="116">
        <v>0</v>
      </c>
      <c r="I123" s="116">
        <v>0</v>
      </c>
      <c r="J123" s="116">
        <v>0</v>
      </c>
      <c r="K123" s="116">
        <v>0</v>
      </c>
      <c r="L123" s="116">
        <v>0.5</v>
      </c>
      <c r="M123" s="116">
        <v>0</v>
      </c>
      <c r="N123" s="116">
        <v>0</v>
      </c>
      <c r="O123" s="116">
        <v>0</v>
      </c>
      <c r="P123" s="116">
        <v>0</v>
      </c>
      <c r="Q123" s="307">
        <f t="shared" si="6"/>
        <v>2</v>
      </c>
      <c r="R123" s="308">
        <f t="shared" si="7"/>
        <v>0.13333333333333333</v>
      </c>
    </row>
    <row r="124" spans="1:18" ht="15.6" x14ac:dyDescent="0.3">
      <c r="A124" s="314" t="s">
        <v>293</v>
      </c>
      <c r="B124" s="116">
        <v>1</v>
      </c>
      <c r="C124" s="116">
        <v>1</v>
      </c>
      <c r="D124" s="116">
        <v>1</v>
      </c>
      <c r="E124" s="116">
        <v>0.5</v>
      </c>
      <c r="F124" s="116">
        <v>0</v>
      </c>
      <c r="G124" s="116">
        <v>0</v>
      </c>
      <c r="H124" s="116">
        <v>0</v>
      </c>
      <c r="I124" s="116">
        <v>0</v>
      </c>
      <c r="J124" s="116">
        <v>0</v>
      </c>
      <c r="K124" s="116">
        <v>0</v>
      </c>
      <c r="L124" s="116">
        <v>0</v>
      </c>
      <c r="M124" s="116">
        <v>0</v>
      </c>
      <c r="N124" s="116">
        <v>0</v>
      </c>
      <c r="O124" s="116">
        <v>0</v>
      </c>
      <c r="P124" s="116">
        <v>0</v>
      </c>
      <c r="Q124" s="307">
        <f t="shared" si="6"/>
        <v>3.5</v>
      </c>
      <c r="R124" s="308">
        <f t="shared" si="7"/>
        <v>0.23333333333333334</v>
      </c>
    </row>
    <row r="125" spans="1:18" ht="15.6" x14ac:dyDescent="0.3">
      <c r="A125" s="314" t="s">
        <v>294</v>
      </c>
      <c r="B125" s="116">
        <v>0</v>
      </c>
      <c r="C125" s="116">
        <v>1</v>
      </c>
      <c r="D125" s="116">
        <v>0</v>
      </c>
      <c r="E125" s="116">
        <v>0</v>
      </c>
      <c r="F125" s="116">
        <v>0</v>
      </c>
      <c r="G125" s="116">
        <v>0</v>
      </c>
      <c r="H125" s="116">
        <v>0</v>
      </c>
      <c r="I125" s="116">
        <v>0</v>
      </c>
      <c r="J125" s="116">
        <v>0</v>
      </c>
      <c r="K125" s="116">
        <v>0</v>
      </c>
      <c r="L125" s="116">
        <v>0</v>
      </c>
      <c r="M125" s="116">
        <v>0</v>
      </c>
      <c r="N125" s="116">
        <v>0</v>
      </c>
      <c r="O125" s="116">
        <v>0</v>
      </c>
      <c r="P125" s="116">
        <v>0</v>
      </c>
      <c r="Q125" s="307">
        <f t="shared" si="6"/>
        <v>1</v>
      </c>
      <c r="R125" s="308">
        <f t="shared" si="7"/>
        <v>6.6666666666666666E-2</v>
      </c>
    </row>
    <row r="126" spans="1:18" ht="15.6" x14ac:dyDescent="0.3">
      <c r="A126" s="314" t="s">
        <v>36</v>
      </c>
      <c r="B126" s="116">
        <v>1</v>
      </c>
      <c r="C126" s="116">
        <v>1</v>
      </c>
      <c r="D126" s="116">
        <v>0</v>
      </c>
      <c r="E126" s="116">
        <v>1</v>
      </c>
      <c r="F126" s="116">
        <v>0</v>
      </c>
      <c r="G126" s="116">
        <v>0.5</v>
      </c>
      <c r="H126" s="116">
        <v>0.5</v>
      </c>
      <c r="I126" s="309">
        <v>1</v>
      </c>
      <c r="J126" s="309">
        <v>1</v>
      </c>
      <c r="K126" s="116">
        <v>0</v>
      </c>
      <c r="L126" s="116">
        <v>1</v>
      </c>
      <c r="M126" s="116">
        <v>1</v>
      </c>
      <c r="N126" s="116">
        <v>1</v>
      </c>
      <c r="O126" s="116">
        <v>1</v>
      </c>
      <c r="P126" s="116">
        <v>0</v>
      </c>
      <c r="Q126" s="307">
        <f t="shared" si="6"/>
        <v>10</v>
      </c>
      <c r="R126" s="308">
        <f t="shared" si="7"/>
        <v>0.66666666666666663</v>
      </c>
    </row>
    <row r="127" spans="1:18" ht="15.6" x14ac:dyDescent="0.3">
      <c r="A127" s="314" t="s">
        <v>37</v>
      </c>
      <c r="B127" s="116">
        <v>1</v>
      </c>
      <c r="C127" s="116">
        <v>1</v>
      </c>
      <c r="D127" s="116">
        <v>1</v>
      </c>
      <c r="E127" s="116">
        <v>1</v>
      </c>
      <c r="F127" s="116">
        <v>0</v>
      </c>
      <c r="G127" s="116">
        <v>0.5</v>
      </c>
      <c r="H127" s="116">
        <v>0</v>
      </c>
      <c r="I127" s="116">
        <v>0</v>
      </c>
      <c r="J127" s="116">
        <v>0</v>
      </c>
      <c r="K127" s="116">
        <v>0</v>
      </c>
      <c r="L127" s="116">
        <v>0.5</v>
      </c>
      <c r="M127" s="116">
        <v>0</v>
      </c>
      <c r="N127" s="116">
        <v>0</v>
      </c>
      <c r="O127" s="116">
        <v>1</v>
      </c>
      <c r="P127" s="116">
        <v>1</v>
      </c>
      <c r="Q127" s="307">
        <f t="shared" si="6"/>
        <v>7</v>
      </c>
      <c r="R127" s="308">
        <f t="shared" si="7"/>
        <v>0.46666666666666667</v>
      </c>
    </row>
  </sheetData>
  <mergeCells count="3">
    <mergeCell ref="R2:R3"/>
    <mergeCell ref="A1:R1"/>
    <mergeCell ref="Q2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4FF1-2064-45AF-A445-AEC4D5A57AE8}">
  <dimension ref="B2:J127"/>
  <sheetViews>
    <sheetView workbookViewId="0"/>
  </sheetViews>
  <sheetFormatPr defaultRowHeight="14.4" x14ac:dyDescent="0.3"/>
  <cols>
    <col min="1" max="1" width="4.5546875" customWidth="1"/>
    <col min="2" max="2" width="11.5546875" customWidth="1"/>
    <col min="3" max="3" width="43.5546875" customWidth="1"/>
    <col min="4" max="5" width="16.6640625" style="107" customWidth="1"/>
    <col min="7" max="7" width="7.109375" customWidth="1"/>
    <col min="8" max="8" width="14.33203125" customWidth="1"/>
    <col min="9" max="9" width="22" customWidth="1"/>
  </cols>
  <sheetData>
    <row r="2" spans="2:10" ht="62.4" x14ac:dyDescent="0.3">
      <c r="B2" s="323" t="s">
        <v>346</v>
      </c>
      <c r="C2" s="324" t="s">
        <v>347</v>
      </c>
      <c r="D2" s="325" t="s">
        <v>350</v>
      </c>
      <c r="E2" s="325" t="s">
        <v>440</v>
      </c>
    </row>
    <row r="3" spans="2:10" ht="15.6" x14ac:dyDescent="0.3">
      <c r="B3" s="110">
        <v>1</v>
      </c>
      <c r="C3" s="305" t="s">
        <v>324</v>
      </c>
      <c r="D3" s="334">
        <f>'Org. Transparency - Data Sheet'!K5</f>
        <v>8</v>
      </c>
      <c r="E3" s="335">
        <f>D3/COUNT('Org. Transparency - Data Sheet'!C5:J5)*10</f>
        <v>10</v>
      </c>
      <c r="G3" s="488"/>
      <c r="H3" s="489">
        <v>10</v>
      </c>
      <c r="I3" s="490" t="s">
        <v>356</v>
      </c>
    </row>
    <row r="4" spans="2:10" ht="15.6" x14ac:dyDescent="0.3">
      <c r="B4" s="110">
        <v>1</v>
      </c>
      <c r="C4" s="305" t="s">
        <v>299</v>
      </c>
      <c r="D4" s="334">
        <f>'Org. Transparency - Data Sheet'!K6</f>
        <v>8</v>
      </c>
      <c r="E4" s="335">
        <f>D4/COUNT('Org. Transparency - Data Sheet'!C6:J6)*10</f>
        <v>10</v>
      </c>
      <c r="G4" s="491"/>
      <c r="H4" s="484" t="s">
        <v>359</v>
      </c>
      <c r="I4" s="490" t="s">
        <v>360</v>
      </c>
    </row>
    <row r="5" spans="2:10" ht="15.6" x14ac:dyDescent="0.3">
      <c r="B5" s="110">
        <v>1</v>
      </c>
      <c r="C5" s="305" t="s">
        <v>337</v>
      </c>
      <c r="D5" s="334">
        <f>'Org. Transparency - Data Sheet'!K9</f>
        <v>8</v>
      </c>
      <c r="E5" s="335">
        <f>D5/COUNT('Org. Transparency - Data Sheet'!C9:J9)*10</f>
        <v>10</v>
      </c>
      <c r="G5" s="492"/>
      <c r="H5" s="484" t="s">
        <v>362</v>
      </c>
      <c r="I5" s="490" t="s">
        <v>363</v>
      </c>
    </row>
    <row r="6" spans="2:10" ht="15.6" x14ac:dyDescent="0.3">
      <c r="B6" s="110">
        <v>1</v>
      </c>
      <c r="C6" s="305" t="s">
        <v>340</v>
      </c>
      <c r="D6" s="334">
        <f>'Org. Transparency - Data Sheet'!K10</f>
        <v>8</v>
      </c>
      <c r="E6" s="335">
        <f>D6/COUNT('Org. Transparency - Data Sheet'!C10:J10)*10</f>
        <v>10</v>
      </c>
      <c r="G6" s="493"/>
      <c r="H6" s="484" t="s">
        <v>365</v>
      </c>
      <c r="I6" s="490" t="s">
        <v>366</v>
      </c>
    </row>
    <row r="7" spans="2:10" ht="15.6" x14ac:dyDescent="0.3">
      <c r="B7" s="110">
        <v>1</v>
      </c>
      <c r="C7" s="305" t="s">
        <v>343</v>
      </c>
      <c r="D7" s="334">
        <f>'Org. Transparency - Data Sheet'!K11</f>
        <v>4</v>
      </c>
      <c r="E7" s="335">
        <f>D7/COUNT('Org. Transparency - Data Sheet'!C11:J11)*10</f>
        <v>10</v>
      </c>
      <c r="G7" s="494"/>
      <c r="H7" s="484" t="s">
        <v>367</v>
      </c>
      <c r="I7" s="490" t="s">
        <v>368</v>
      </c>
    </row>
    <row r="8" spans="2:10" ht="15.6" x14ac:dyDescent="0.3">
      <c r="B8" s="110">
        <v>1</v>
      </c>
      <c r="C8" s="305" t="s">
        <v>325</v>
      </c>
      <c r="D8" s="334">
        <f>'Org. Transparency - Data Sheet'!K15</f>
        <v>4</v>
      </c>
      <c r="E8" s="335">
        <f>D8/COUNT('Org. Transparency - Data Sheet'!C15:J15)*10</f>
        <v>10</v>
      </c>
      <c r="G8" s="495"/>
      <c r="H8" s="484" t="s">
        <v>369</v>
      </c>
      <c r="I8" s="490" t="s">
        <v>370</v>
      </c>
    </row>
    <row r="9" spans="2:10" ht="15.6" x14ac:dyDescent="0.3">
      <c r="B9" s="110">
        <v>1</v>
      </c>
      <c r="C9" s="305" t="s">
        <v>327</v>
      </c>
      <c r="D9" s="334">
        <f>'Org. Transparency - Data Sheet'!K25</f>
        <v>8</v>
      </c>
      <c r="E9" s="335">
        <f>D9/COUNT('Org. Transparency - Data Sheet'!C25:J25)*10</f>
        <v>10</v>
      </c>
    </row>
    <row r="10" spans="2:10" ht="15.6" x14ac:dyDescent="0.3">
      <c r="B10" s="110">
        <v>1</v>
      </c>
      <c r="C10" s="305" t="s">
        <v>328</v>
      </c>
      <c r="D10" s="334">
        <f>'Org. Transparency - Data Sheet'!K27</f>
        <v>8</v>
      </c>
      <c r="E10" s="335">
        <f>D10/COUNT('Org. Transparency - Data Sheet'!C27:J27)*10</f>
        <v>10</v>
      </c>
    </row>
    <row r="11" spans="2:10" ht="15.6" x14ac:dyDescent="0.3">
      <c r="B11" s="110">
        <v>1</v>
      </c>
      <c r="C11" s="305" t="s">
        <v>318</v>
      </c>
      <c r="D11" s="334">
        <f>'Org. Transparency - Data Sheet'!K28</f>
        <v>8</v>
      </c>
      <c r="E11" s="335">
        <f>D11/COUNT('Org. Transparency - Data Sheet'!C28:J28)*10</f>
        <v>10</v>
      </c>
    </row>
    <row r="12" spans="2:10" ht="15.6" x14ac:dyDescent="0.3">
      <c r="B12" s="110">
        <v>1</v>
      </c>
      <c r="C12" s="305" t="s">
        <v>329</v>
      </c>
      <c r="D12" s="334">
        <f>'Org. Transparency - Data Sheet'!K30</f>
        <v>4</v>
      </c>
      <c r="E12" s="335">
        <f>D12/COUNT('Org. Transparency - Data Sheet'!C30:J30)*10</f>
        <v>10</v>
      </c>
    </row>
    <row r="13" spans="2:10" ht="15.6" x14ac:dyDescent="0.3">
      <c r="B13" s="110">
        <v>1</v>
      </c>
      <c r="C13" s="305" t="s">
        <v>298</v>
      </c>
      <c r="D13" s="334">
        <f>'Org. Transparency - Data Sheet'!K32</f>
        <v>8</v>
      </c>
      <c r="E13" s="335">
        <f>D13/COUNT('Org. Transparency - Data Sheet'!C32:J32)*10</f>
        <v>10</v>
      </c>
    </row>
    <row r="14" spans="2:10" ht="15.6" x14ac:dyDescent="0.3">
      <c r="B14" s="110">
        <v>1</v>
      </c>
      <c r="C14" s="314" t="s">
        <v>520</v>
      </c>
      <c r="D14" s="334">
        <f>'Org. Transparency - Data Sheet'!K37</f>
        <v>4</v>
      </c>
      <c r="E14" s="335">
        <f>D14/COUNT('Org. Transparency - Data Sheet'!C37:J37)*10</f>
        <v>10</v>
      </c>
    </row>
    <row r="15" spans="2:10" ht="15.6" x14ac:dyDescent="0.3">
      <c r="B15" s="110">
        <v>1</v>
      </c>
      <c r="C15" s="314" t="s">
        <v>357</v>
      </c>
      <c r="D15" s="334">
        <f>'Org. Transparency - Data Sheet'!K39</f>
        <v>8</v>
      </c>
      <c r="E15" s="335">
        <f>D15/COUNT('Org. Transparency - Data Sheet'!C39:J39)*10</f>
        <v>10</v>
      </c>
      <c r="J15" s="120"/>
    </row>
    <row r="16" spans="2:10" ht="15.6" x14ac:dyDescent="0.3">
      <c r="B16" s="110">
        <v>1</v>
      </c>
      <c r="C16" s="314" t="s">
        <v>269</v>
      </c>
      <c r="D16" s="334">
        <f>'Org. Transparency - Data Sheet'!K40</f>
        <v>8</v>
      </c>
      <c r="E16" s="335">
        <f>D16/COUNT('Org. Transparency - Data Sheet'!C40:J40)*10</f>
        <v>10</v>
      </c>
    </row>
    <row r="17" spans="2:5" ht="15.6" x14ac:dyDescent="0.3">
      <c r="B17" s="110">
        <v>1</v>
      </c>
      <c r="C17" s="314" t="s">
        <v>57</v>
      </c>
      <c r="D17" s="334">
        <f>'Org. Transparency - Data Sheet'!K42</f>
        <v>8</v>
      </c>
      <c r="E17" s="335">
        <f>D17/COUNT('Org. Transparency - Data Sheet'!C42:J42)*10</f>
        <v>10</v>
      </c>
    </row>
    <row r="18" spans="2:5" ht="15.6" x14ac:dyDescent="0.3">
      <c r="B18" s="110">
        <v>1</v>
      </c>
      <c r="C18" s="314" t="s">
        <v>2</v>
      </c>
      <c r="D18" s="334">
        <f>'Org. Transparency - Data Sheet'!K44</f>
        <v>4</v>
      </c>
      <c r="E18" s="335">
        <f>D18/COUNT('Org. Transparency - Data Sheet'!C44:J44)*10</f>
        <v>10</v>
      </c>
    </row>
    <row r="19" spans="2:5" ht="15.6" x14ac:dyDescent="0.3">
      <c r="B19" s="110">
        <v>1</v>
      </c>
      <c r="C19" s="314" t="s">
        <v>303</v>
      </c>
      <c r="D19" s="334">
        <f>'Org. Transparency - Data Sheet'!K45</f>
        <v>4</v>
      </c>
      <c r="E19" s="335">
        <f>D19/COUNT('Org. Transparency - Data Sheet'!C45:J45)*10</f>
        <v>10</v>
      </c>
    </row>
    <row r="20" spans="2:5" ht="15.6" x14ac:dyDescent="0.3">
      <c r="B20" s="110">
        <v>1</v>
      </c>
      <c r="C20" s="314" t="s">
        <v>523</v>
      </c>
      <c r="D20" s="334">
        <f>'Org. Transparency - Data Sheet'!K49</f>
        <v>8</v>
      </c>
      <c r="E20" s="335">
        <f>D20/COUNT('Org. Transparency - Data Sheet'!C49:J49)*10</f>
        <v>10</v>
      </c>
    </row>
    <row r="21" spans="2:5" ht="15.6" x14ac:dyDescent="0.3">
      <c r="B21" s="110">
        <v>1</v>
      </c>
      <c r="C21" s="314" t="s">
        <v>525</v>
      </c>
      <c r="D21" s="334">
        <f>'Org. Transparency - Data Sheet'!K52</f>
        <v>4</v>
      </c>
      <c r="E21" s="335">
        <f>D21/COUNT('Org. Transparency - Data Sheet'!C52:J52)*10</f>
        <v>10</v>
      </c>
    </row>
    <row r="22" spans="2:5" ht="15.6" x14ac:dyDescent="0.3">
      <c r="B22" s="110">
        <v>1</v>
      </c>
      <c r="C22" s="314" t="s">
        <v>6</v>
      </c>
      <c r="D22" s="334">
        <f>'Org. Transparency - Data Sheet'!K61</f>
        <v>8</v>
      </c>
      <c r="E22" s="335">
        <f>D22/COUNT('Org. Transparency - Data Sheet'!C61:J61)*10</f>
        <v>10</v>
      </c>
    </row>
    <row r="23" spans="2:5" ht="15.6" x14ac:dyDescent="0.3">
      <c r="B23" s="110">
        <v>1</v>
      </c>
      <c r="C23" s="314" t="s">
        <v>277</v>
      </c>
      <c r="D23" s="334">
        <f>'Org. Transparency - Data Sheet'!K62</f>
        <v>8</v>
      </c>
      <c r="E23" s="335">
        <f>D23/COUNT('Org. Transparency - Data Sheet'!C62:J62)*10</f>
        <v>10</v>
      </c>
    </row>
    <row r="24" spans="2:5" ht="15.6" x14ac:dyDescent="0.3">
      <c r="B24" s="110">
        <v>1</v>
      </c>
      <c r="C24" s="314" t="s">
        <v>7</v>
      </c>
      <c r="D24" s="334">
        <f>'Org. Transparency - Data Sheet'!K63</f>
        <v>8</v>
      </c>
      <c r="E24" s="335">
        <f>D24/COUNT('Org. Transparency - Data Sheet'!C63:J63)*10</f>
        <v>10</v>
      </c>
    </row>
    <row r="25" spans="2:5" ht="15.6" x14ac:dyDescent="0.3">
      <c r="B25" s="110">
        <v>1</v>
      </c>
      <c r="C25" s="314" t="s">
        <v>283</v>
      </c>
      <c r="D25" s="334">
        <f>'Org. Transparency - Data Sheet'!K70</f>
        <v>4</v>
      </c>
      <c r="E25" s="335">
        <f>D25/COUNT('Org. Transparency - Data Sheet'!C70:J70)*10</f>
        <v>10</v>
      </c>
    </row>
    <row r="26" spans="2:5" ht="15.6" x14ac:dyDescent="0.3">
      <c r="B26" s="110">
        <v>1</v>
      </c>
      <c r="C26" s="314" t="s">
        <v>9</v>
      </c>
      <c r="D26" s="334">
        <f>'Org. Transparency - Data Sheet'!K71</f>
        <v>8</v>
      </c>
      <c r="E26" s="335">
        <f>D26/COUNT('Org. Transparency - Data Sheet'!C71:J71)*10</f>
        <v>10</v>
      </c>
    </row>
    <row r="27" spans="2:5" ht="15.6" x14ac:dyDescent="0.3">
      <c r="B27" s="110">
        <v>1</v>
      </c>
      <c r="C27" s="314" t="s">
        <v>59</v>
      </c>
      <c r="D27" s="334">
        <f>'Org. Transparency - Data Sheet'!K72</f>
        <v>8</v>
      </c>
      <c r="E27" s="335">
        <f>D27/COUNT('Org. Transparency - Data Sheet'!C72:J72)*10</f>
        <v>10</v>
      </c>
    </row>
    <row r="28" spans="2:5" ht="15.6" x14ac:dyDescent="0.3">
      <c r="B28" s="110">
        <v>1</v>
      </c>
      <c r="C28" s="314" t="s">
        <v>533</v>
      </c>
      <c r="D28" s="334">
        <f>'Org. Transparency - Data Sheet'!K75</f>
        <v>4</v>
      </c>
      <c r="E28" s="335">
        <f>D28/COUNT('Org. Transparency - Data Sheet'!C75:J75)*10</f>
        <v>10</v>
      </c>
    </row>
    <row r="29" spans="2:5" ht="15.6" x14ac:dyDescent="0.3">
      <c r="B29" s="110">
        <v>1</v>
      </c>
      <c r="C29" s="314" t="s">
        <v>10</v>
      </c>
      <c r="D29" s="334">
        <f>'Org. Transparency - Data Sheet'!K77</f>
        <v>4</v>
      </c>
      <c r="E29" s="335">
        <f>D29/COUNT('Org. Transparency - Data Sheet'!C77:J77)*10</f>
        <v>10</v>
      </c>
    </row>
    <row r="30" spans="2:5" ht="15.6" x14ac:dyDescent="0.3">
      <c r="B30" s="110">
        <v>1</v>
      </c>
      <c r="C30" s="314" t="s">
        <v>334</v>
      </c>
      <c r="D30" s="334">
        <f>'Org. Transparency - Data Sheet'!K80</f>
        <v>8</v>
      </c>
      <c r="E30" s="335">
        <f>D30/COUNT('Org. Transparency - Data Sheet'!C80:J80)*10</f>
        <v>10</v>
      </c>
    </row>
    <row r="31" spans="2:5" ht="15.6" x14ac:dyDescent="0.3">
      <c r="B31" s="110">
        <v>1</v>
      </c>
      <c r="C31" s="314" t="s">
        <v>12</v>
      </c>
      <c r="D31" s="334">
        <f>'Org. Transparency - Data Sheet'!K81</f>
        <v>8</v>
      </c>
      <c r="E31" s="335">
        <f>D31/COUNT('Org. Transparency - Data Sheet'!C81:J81)*10</f>
        <v>10</v>
      </c>
    </row>
    <row r="32" spans="2:5" ht="15.6" x14ac:dyDescent="0.3">
      <c r="B32" s="110">
        <v>1</v>
      </c>
      <c r="C32" s="314" t="s">
        <v>16</v>
      </c>
      <c r="D32" s="334">
        <f>'Org. Transparency - Data Sheet'!K86</f>
        <v>8</v>
      </c>
      <c r="E32" s="335">
        <f>D32/COUNT('Org. Transparency - Data Sheet'!C86:J86)*10</f>
        <v>10</v>
      </c>
    </row>
    <row r="33" spans="2:5" ht="15.6" x14ac:dyDescent="0.3">
      <c r="B33" s="110">
        <v>1</v>
      </c>
      <c r="C33" s="314" t="s">
        <v>22</v>
      </c>
      <c r="D33" s="334">
        <f>'Org. Transparency - Data Sheet'!K97</f>
        <v>4</v>
      </c>
      <c r="E33" s="335">
        <f>D33/COUNT('Org. Transparency - Data Sheet'!C97:J97)*10</f>
        <v>10</v>
      </c>
    </row>
    <row r="34" spans="2:5" ht="15.6" x14ac:dyDescent="0.3">
      <c r="B34" s="110">
        <v>1</v>
      </c>
      <c r="C34" s="314" t="s">
        <v>537</v>
      </c>
      <c r="D34" s="334">
        <f>'Org. Transparency - Data Sheet'!K100</f>
        <v>4</v>
      </c>
      <c r="E34" s="335">
        <f>D34/COUNT('Org. Transparency - Data Sheet'!C100:J100)*10</f>
        <v>10</v>
      </c>
    </row>
    <row r="35" spans="2:5" ht="15.6" x14ac:dyDescent="0.3">
      <c r="B35" s="110">
        <v>1</v>
      </c>
      <c r="C35" s="314" t="s">
        <v>416</v>
      </c>
      <c r="D35" s="334">
        <f>'Org. Transparency - Data Sheet'!K107</f>
        <v>4</v>
      </c>
      <c r="E35" s="335">
        <f>D35/COUNT('Org. Transparency - Data Sheet'!C107:J107)*10</f>
        <v>10</v>
      </c>
    </row>
    <row r="36" spans="2:5" ht="15.6" x14ac:dyDescent="0.3">
      <c r="B36" s="110">
        <v>1</v>
      </c>
      <c r="C36" s="314" t="s">
        <v>540</v>
      </c>
      <c r="D36" s="334">
        <f>'Org. Transparency - Data Sheet'!K115</f>
        <v>4</v>
      </c>
      <c r="E36" s="335">
        <f>D36/COUNT('Org. Transparency - Data Sheet'!C115:J115)*10</f>
        <v>10</v>
      </c>
    </row>
    <row r="37" spans="2:5" ht="15.6" x14ac:dyDescent="0.3">
      <c r="B37" s="110">
        <v>1</v>
      </c>
      <c r="C37" s="314" t="s">
        <v>28</v>
      </c>
      <c r="D37" s="334">
        <f>'Org. Transparency - Data Sheet'!K116</f>
        <v>4</v>
      </c>
      <c r="E37" s="335">
        <f>D37/COUNT('Org. Transparency - Data Sheet'!C116:J116)*10</f>
        <v>10</v>
      </c>
    </row>
    <row r="38" spans="2:5" ht="15.6" x14ac:dyDescent="0.3">
      <c r="B38" s="110">
        <v>1</v>
      </c>
      <c r="C38" s="314" t="s">
        <v>29</v>
      </c>
      <c r="D38" s="334">
        <f>'Org. Transparency - Data Sheet'!K117</f>
        <v>4</v>
      </c>
      <c r="E38" s="335">
        <f>D38/COUNT('Org. Transparency - Data Sheet'!C117:J117)*10</f>
        <v>10</v>
      </c>
    </row>
    <row r="39" spans="2:5" ht="15.6" x14ac:dyDescent="0.3">
      <c r="B39" s="110">
        <v>1</v>
      </c>
      <c r="C39" s="314" t="s">
        <v>292</v>
      </c>
      <c r="D39" s="334">
        <f>'Org. Transparency - Data Sheet'!K122</f>
        <v>4</v>
      </c>
      <c r="E39" s="335">
        <f>D39/COUNT('Org. Transparency - Data Sheet'!C122:J122)*10</f>
        <v>10</v>
      </c>
    </row>
    <row r="40" spans="2:5" ht="15.6" x14ac:dyDescent="0.3">
      <c r="B40" s="110">
        <v>1</v>
      </c>
      <c r="C40" s="314" t="s">
        <v>293</v>
      </c>
      <c r="D40" s="334">
        <f>'Org. Transparency - Data Sheet'!K125</f>
        <v>4</v>
      </c>
      <c r="E40" s="335">
        <f>D40/COUNT('Org. Transparency - Data Sheet'!C125:J125)*10</f>
        <v>10</v>
      </c>
    </row>
    <row r="41" spans="2:5" ht="15.6" x14ac:dyDescent="0.3">
      <c r="B41" s="110">
        <v>1</v>
      </c>
      <c r="C41" s="314" t="s">
        <v>294</v>
      </c>
      <c r="D41" s="334">
        <f>'Org. Transparency - Data Sheet'!K126</f>
        <v>8</v>
      </c>
      <c r="E41" s="335">
        <f>D41/COUNT('Org. Transparency - Data Sheet'!C126:J126)*10</f>
        <v>10</v>
      </c>
    </row>
    <row r="42" spans="2:5" ht="15.6" x14ac:dyDescent="0.3">
      <c r="B42" s="110">
        <v>40</v>
      </c>
      <c r="C42" s="314" t="s">
        <v>5</v>
      </c>
      <c r="D42" s="334">
        <f>'Org. Transparency - Data Sheet'!K59</f>
        <v>7.5</v>
      </c>
      <c r="E42" s="335">
        <f>D42/COUNT('Org. Transparency - Data Sheet'!C59:J59)*10</f>
        <v>9.375</v>
      </c>
    </row>
    <row r="43" spans="2:5" ht="15.6" x14ac:dyDescent="0.3">
      <c r="B43" s="110">
        <v>41</v>
      </c>
      <c r="C43" s="305" t="s">
        <v>519</v>
      </c>
      <c r="D43" s="334">
        <f>'Org. Transparency - Data Sheet'!K31</f>
        <v>7</v>
      </c>
      <c r="E43" s="335">
        <f>D43/COUNT('Org. Transparency - Data Sheet'!C31:J31)*10</f>
        <v>8.75</v>
      </c>
    </row>
    <row r="44" spans="2:5" ht="15.6" x14ac:dyDescent="0.3">
      <c r="B44" s="110">
        <v>41</v>
      </c>
      <c r="C44" s="314" t="s">
        <v>272</v>
      </c>
      <c r="D44" s="334">
        <f>'Org. Transparency - Data Sheet'!K48</f>
        <v>3.5</v>
      </c>
      <c r="E44" s="335">
        <f>D44/COUNT('Org. Transparency - Data Sheet'!C48:J48)*10</f>
        <v>8.75</v>
      </c>
    </row>
    <row r="45" spans="2:5" ht="15.6" x14ac:dyDescent="0.3">
      <c r="B45" s="110">
        <v>41</v>
      </c>
      <c r="C45" s="314" t="s">
        <v>13</v>
      </c>
      <c r="D45" s="334">
        <f>'Org. Transparency - Data Sheet'!K82</f>
        <v>3.5</v>
      </c>
      <c r="E45" s="335">
        <f>D45/COUNT('Org. Transparency - Data Sheet'!C82:J82)*10</f>
        <v>8.75</v>
      </c>
    </row>
    <row r="46" spans="2:5" ht="15.6" x14ac:dyDescent="0.3">
      <c r="B46" s="110">
        <v>41</v>
      </c>
      <c r="C46" s="314" t="s">
        <v>335</v>
      </c>
      <c r="D46" s="334">
        <f>'Org. Transparency - Data Sheet'!K83</f>
        <v>3.5</v>
      </c>
      <c r="E46" s="335">
        <f>D46/COUNT('Org. Transparency - Data Sheet'!C83:J83)*10</f>
        <v>8.75</v>
      </c>
    </row>
    <row r="47" spans="2:5" ht="15.6" x14ac:dyDescent="0.3">
      <c r="B47" s="110">
        <v>41</v>
      </c>
      <c r="C47" s="314" t="s">
        <v>18</v>
      </c>
      <c r="D47" s="334">
        <f>'Org. Transparency - Data Sheet'!K91</f>
        <v>7</v>
      </c>
      <c r="E47" s="335">
        <f>D47/COUNT('Org. Transparency - Data Sheet'!C91:J91)*10</f>
        <v>8.75</v>
      </c>
    </row>
    <row r="48" spans="2:5" ht="15.6" x14ac:dyDescent="0.3">
      <c r="B48" s="110">
        <v>41</v>
      </c>
      <c r="C48" s="314" t="s">
        <v>23</v>
      </c>
      <c r="D48" s="334">
        <f>'Org. Transparency - Data Sheet'!K104</f>
        <v>3.5</v>
      </c>
      <c r="E48" s="335">
        <f>D48/COUNT('Org. Transparency - Data Sheet'!C104:J104)*10</f>
        <v>8.75</v>
      </c>
    </row>
    <row r="49" spans="2:5" ht="15.6" x14ac:dyDescent="0.3">
      <c r="B49" s="110">
        <v>41</v>
      </c>
      <c r="C49" s="314" t="s">
        <v>24</v>
      </c>
      <c r="D49" s="334">
        <f>'Org. Transparency - Data Sheet'!K109</f>
        <v>7</v>
      </c>
      <c r="E49" s="335">
        <f>D49/COUNT('Org. Transparency - Data Sheet'!C109:J109)*10</f>
        <v>8.75</v>
      </c>
    </row>
    <row r="50" spans="2:5" ht="15.6" x14ac:dyDescent="0.3">
      <c r="B50" s="110">
        <v>41</v>
      </c>
      <c r="C50" s="314" t="s">
        <v>33</v>
      </c>
      <c r="D50" s="334">
        <f>'Org. Transparency - Data Sheet'!K121</f>
        <v>3.5</v>
      </c>
      <c r="E50" s="335">
        <f>D50/COUNT('Org. Transparency - Data Sheet'!C121:J121)*10</f>
        <v>8.75</v>
      </c>
    </row>
    <row r="51" spans="2:5" ht="15.6" x14ac:dyDescent="0.3">
      <c r="B51" s="110">
        <v>49</v>
      </c>
      <c r="C51" s="314" t="s">
        <v>3</v>
      </c>
      <c r="D51" s="334">
        <f>'Org. Transparency - Data Sheet'!K51</f>
        <v>6.5</v>
      </c>
      <c r="E51" s="335">
        <f>D51/COUNT('Org. Transparency - Data Sheet'!C51:J51)*10</f>
        <v>8.125</v>
      </c>
    </row>
    <row r="52" spans="2:5" ht="15.6" x14ac:dyDescent="0.3">
      <c r="B52" s="110">
        <v>50</v>
      </c>
      <c r="C52" s="314" t="s">
        <v>46</v>
      </c>
      <c r="D52" s="334">
        <f>'Org. Transparency - Data Sheet'!K13</f>
        <v>6</v>
      </c>
      <c r="E52" s="335">
        <f>D52/COUNT('Org. Transparency - Data Sheet'!C13:J13)*10</f>
        <v>7.5</v>
      </c>
    </row>
    <row r="53" spans="2:5" ht="15.6" x14ac:dyDescent="0.3">
      <c r="B53" s="110">
        <v>50</v>
      </c>
      <c r="C53" s="314" t="s">
        <v>265</v>
      </c>
      <c r="D53" s="334">
        <f>'Org. Transparency - Data Sheet'!K14</f>
        <v>3</v>
      </c>
      <c r="E53" s="335">
        <f>D53/COUNT('Org. Transparency - Data Sheet'!C14:J14)*10</f>
        <v>7.5</v>
      </c>
    </row>
    <row r="54" spans="2:5" ht="15.6" x14ac:dyDescent="0.3">
      <c r="B54" s="110">
        <v>50</v>
      </c>
      <c r="C54" s="305" t="s">
        <v>297</v>
      </c>
      <c r="D54" s="334">
        <f>'Org. Transparency - Data Sheet'!K17</f>
        <v>3</v>
      </c>
      <c r="E54" s="335">
        <f>D54/COUNT('Org. Transparency - Data Sheet'!C17:J17)*10</f>
        <v>7.5</v>
      </c>
    </row>
    <row r="55" spans="2:5" ht="15.6" x14ac:dyDescent="0.3">
      <c r="B55" s="110">
        <v>50</v>
      </c>
      <c r="C55" s="314" t="s">
        <v>267</v>
      </c>
      <c r="D55" s="334">
        <f>'Org. Transparency - Data Sheet'!K18</f>
        <v>3</v>
      </c>
      <c r="E55" s="335">
        <f>D55/COUNT('Org. Transparency - Data Sheet'!C18:J18)*10</f>
        <v>7.5</v>
      </c>
    </row>
    <row r="56" spans="2:5" ht="15.6" x14ac:dyDescent="0.3">
      <c r="B56" s="110">
        <v>50</v>
      </c>
      <c r="C56" s="305" t="s">
        <v>316</v>
      </c>
      <c r="D56" s="334">
        <f>'Org. Transparency - Data Sheet'!K22</f>
        <v>6</v>
      </c>
      <c r="E56" s="335">
        <f>D56/COUNT('Org. Transparency - Data Sheet'!C22:J22)*10</f>
        <v>7.5</v>
      </c>
    </row>
    <row r="57" spans="2:5" ht="15.6" x14ac:dyDescent="0.3">
      <c r="B57" s="110">
        <v>50</v>
      </c>
      <c r="C57" s="305" t="s">
        <v>321</v>
      </c>
      <c r="D57" s="334">
        <f>'Org. Transparency - Data Sheet'!K26</f>
        <v>6</v>
      </c>
      <c r="E57" s="335">
        <f>D57/COUNT('Org. Transparency - Data Sheet'!C26:J26)*10</f>
        <v>7.5</v>
      </c>
    </row>
    <row r="58" spans="2:5" ht="15.6" x14ac:dyDescent="0.3">
      <c r="B58" s="110">
        <v>50</v>
      </c>
      <c r="C58" s="314" t="s">
        <v>393</v>
      </c>
      <c r="D58" s="334">
        <f>'Org. Transparency - Data Sheet'!K41</f>
        <v>6</v>
      </c>
      <c r="E58" s="335">
        <f>D58/COUNT('Org. Transparency - Data Sheet'!C41:J41)*10</f>
        <v>7.5</v>
      </c>
    </row>
    <row r="59" spans="2:5" ht="15.6" x14ac:dyDescent="0.3">
      <c r="B59" s="110">
        <v>50</v>
      </c>
      <c r="C59" s="314" t="s">
        <v>522</v>
      </c>
      <c r="D59" s="334">
        <f>'Org. Transparency - Data Sheet'!K47</f>
        <v>3</v>
      </c>
      <c r="E59" s="335">
        <f>D59/COUNT('Org. Transparency - Data Sheet'!C47:J47)*10</f>
        <v>7.5</v>
      </c>
    </row>
    <row r="60" spans="2:5" ht="15.6" x14ac:dyDescent="0.3">
      <c r="B60" s="110">
        <v>50</v>
      </c>
      <c r="C60" s="314" t="s">
        <v>524</v>
      </c>
      <c r="D60" s="334">
        <f>'Org. Transparency - Data Sheet'!K50</f>
        <v>3</v>
      </c>
      <c r="E60" s="335">
        <f>D60/COUNT('Org. Transparency - Data Sheet'!C50:J50)*10</f>
        <v>7.5</v>
      </c>
    </row>
    <row r="61" spans="2:5" ht="15.6" x14ac:dyDescent="0.3">
      <c r="B61" s="110">
        <v>50</v>
      </c>
      <c r="C61" s="314" t="s">
        <v>275</v>
      </c>
      <c r="D61" s="334">
        <f>'Org. Transparency - Data Sheet'!K56</f>
        <v>3</v>
      </c>
      <c r="E61" s="335">
        <f>D61/COUNT('Org. Transparency - Data Sheet'!C56:J56)*10</f>
        <v>7.5</v>
      </c>
    </row>
    <row r="62" spans="2:5" ht="15.6" x14ac:dyDescent="0.3">
      <c r="B62" s="110">
        <v>50</v>
      </c>
      <c r="C62" s="314" t="s">
        <v>4</v>
      </c>
      <c r="D62" s="334">
        <f>'Org. Transparency - Data Sheet'!K57</f>
        <v>6</v>
      </c>
      <c r="E62" s="335">
        <f>D62/COUNT('Org. Transparency - Data Sheet'!C57:J57)*10</f>
        <v>7.5</v>
      </c>
    </row>
    <row r="63" spans="2:5" ht="15.6" x14ac:dyDescent="0.3">
      <c r="B63" s="110">
        <v>50</v>
      </c>
      <c r="C63" s="314" t="s">
        <v>527</v>
      </c>
      <c r="D63" s="334">
        <f>'Org. Transparency - Data Sheet'!K58</f>
        <v>6</v>
      </c>
      <c r="E63" s="335">
        <f>D63/COUNT('Org. Transparency - Data Sheet'!C58:J58)*10</f>
        <v>7.5</v>
      </c>
    </row>
    <row r="64" spans="2:5" ht="15.6" x14ac:dyDescent="0.3">
      <c r="B64" s="110">
        <v>50</v>
      </c>
      <c r="C64" s="314" t="s">
        <v>278</v>
      </c>
      <c r="D64" s="334">
        <f>'Org. Transparency - Data Sheet'!K66</f>
        <v>3</v>
      </c>
      <c r="E64" s="335">
        <f>D64/COUNT('Org. Transparency - Data Sheet'!C66:J66)*10</f>
        <v>7.5</v>
      </c>
    </row>
    <row r="65" spans="2:5" ht="15.6" x14ac:dyDescent="0.3">
      <c r="B65" s="110">
        <v>50</v>
      </c>
      <c r="C65" s="314" t="s">
        <v>534</v>
      </c>
      <c r="D65" s="334">
        <f>'Org. Transparency - Data Sheet'!K79</f>
        <v>3</v>
      </c>
      <c r="E65" s="335">
        <f>D65/COUNT('Org. Transparency - Data Sheet'!C79:J79)*10</f>
        <v>7.5</v>
      </c>
    </row>
    <row r="66" spans="2:5" ht="15.6" x14ac:dyDescent="0.3">
      <c r="B66" s="110">
        <v>50</v>
      </c>
      <c r="C66" s="314" t="s">
        <v>286</v>
      </c>
      <c r="D66" s="334">
        <f>'Org. Transparency - Data Sheet'!K87</f>
        <v>3</v>
      </c>
      <c r="E66" s="335">
        <f>D66/COUNT('Org. Transparency - Data Sheet'!C87:J87)*10</f>
        <v>7.5</v>
      </c>
    </row>
    <row r="67" spans="2:5" ht="15.6" x14ac:dyDescent="0.3">
      <c r="B67" s="110">
        <v>50</v>
      </c>
      <c r="C67" s="314" t="s">
        <v>17</v>
      </c>
      <c r="D67" s="334">
        <f>'Org. Transparency - Data Sheet'!K88</f>
        <v>6</v>
      </c>
      <c r="E67" s="335">
        <f>D67/COUNT('Org. Transparency - Data Sheet'!C88:J88)*10</f>
        <v>7.5</v>
      </c>
    </row>
    <row r="68" spans="2:5" ht="15.6" x14ac:dyDescent="0.3">
      <c r="B68" s="110">
        <v>50</v>
      </c>
      <c r="C68" s="314" t="s">
        <v>287</v>
      </c>
      <c r="D68" s="334">
        <f>'Org. Transparency - Data Sheet'!K89</f>
        <v>3</v>
      </c>
      <c r="E68" s="335">
        <f>D68/COUNT('Org. Transparency - Data Sheet'!C89:J89)*10</f>
        <v>7.5</v>
      </c>
    </row>
    <row r="69" spans="2:5" ht="15.6" x14ac:dyDescent="0.3">
      <c r="B69" s="110">
        <v>50</v>
      </c>
      <c r="C69" s="314" t="s">
        <v>288</v>
      </c>
      <c r="D69" s="334">
        <f>'Org. Transparency - Data Sheet'!K90</f>
        <v>3</v>
      </c>
      <c r="E69" s="335">
        <f>D69/COUNT('Org. Transparency - Data Sheet'!C90:J90)*10</f>
        <v>7.5</v>
      </c>
    </row>
    <row r="70" spans="2:5" ht="15.6" x14ac:dyDescent="0.3">
      <c r="B70" s="110">
        <v>50</v>
      </c>
      <c r="C70" s="314" t="s">
        <v>19</v>
      </c>
      <c r="D70" s="334">
        <f>'Org. Transparency - Data Sheet'!K92</f>
        <v>3</v>
      </c>
      <c r="E70" s="335">
        <f>D70/COUNT('Org. Transparency - Data Sheet'!C92:J92)*10</f>
        <v>7.5</v>
      </c>
    </row>
    <row r="71" spans="2:5" ht="15.6" x14ac:dyDescent="0.3">
      <c r="B71" s="110">
        <v>50</v>
      </c>
      <c r="C71" s="314" t="s">
        <v>21</v>
      </c>
      <c r="D71" s="334">
        <f>'Org. Transparency - Data Sheet'!K95</f>
        <v>3</v>
      </c>
      <c r="E71" s="335">
        <f>D71/COUNT('Org. Transparency - Data Sheet'!C95:J95)*10</f>
        <v>7.5</v>
      </c>
    </row>
    <row r="72" spans="2:5" ht="15.6" x14ac:dyDescent="0.3">
      <c r="B72" s="110">
        <v>50</v>
      </c>
      <c r="C72" s="314" t="s">
        <v>314</v>
      </c>
      <c r="D72" s="334">
        <f>'Org. Transparency - Data Sheet'!K101</f>
        <v>3</v>
      </c>
      <c r="E72" s="335">
        <f>D72/COUNT('Org. Transparency - Data Sheet'!C101:J101)*10</f>
        <v>7.5</v>
      </c>
    </row>
    <row r="73" spans="2:5" ht="15.6" x14ac:dyDescent="0.3">
      <c r="B73" s="110">
        <v>50</v>
      </c>
      <c r="C73" s="314" t="s">
        <v>415</v>
      </c>
      <c r="D73" s="334">
        <f>'Org. Transparency - Data Sheet'!K103</f>
        <v>6</v>
      </c>
      <c r="E73" s="335">
        <f>D73/COUNT('Org. Transparency - Data Sheet'!C103:J103)*10</f>
        <v>7.5</v>
      </c>
    </row>
    <row r="74" spans="2:5" ht="15.6" x14ac:dyDescent="0.3">
      <c r="B74" s="110">
        <v>50</v>
      </c>
      <c r="C74" s="314" t="s">
        <v>290</v>
      </c>
      <c r="D74" s="334">
        <f>'Org. Transparency - Data Sheet'!K106</f>
        <v>6</v>
      </c>
      <c r="E74" s="335">
        <f>D74/COUNT('Org. Transparency - Data Sheet'!C106:J106)*10</f>
        <v>7.5</v>
      </c>
    </row>
    <row r="75" spans="2:5" ht="15.6" x14ac:dyDescent="0.3">
      <c r="B75" s="110">
        <v>50</v>
      </c>
      <c r="C75" s="314" t="s">
        <v>26</v>
      </c>
      <c r="D75" s="334">
        <f>'Org. Transparency - Data Sheet'!K113</f>
        <v>6</v>
      </c>
      <c r="E75" s="335">
        <f>D75/COUNT('Org. Transparency - Data Sheet'!C113:J113)*10</f>
        <v>7.5</v>
      </c>
    </row>
    <row r="76" spans="2:5" ht="15.6" x14ac:dyDescent="0.3">
      <c r="B76" s="110">
        <v>50</v>
      </c>
      <c r="C76" s="314" t="s">
        <v>30</v>
      </c>
      <c r="D76" s="334">
        <f>'Org. Transparency - Data Sheet'!K118</f>
        <v>3</v>
      </c>
      <c r="E76" s="335">
        <f>D76/COUNT('Org. Transparency - Data Sheet'!C118:J118)*10</f>
        <v>7.5</v>
      </c>
    </row>
    <row r="77" spans="2:5" ht="15.6" x14ac:dyDescent="0.3">
      <c r="B77" s="110">
        <v>50</v>
      </c>
      <c r="C77" s="314" t="s">
        <v>35</v>
      </c>
      <c r="D77" s="334">
        <f>'Org. Transparency - Data Sheet'!K124</f>
        <v>6</v>
      </c>
      <c r="E77" s="335">
        <f>D77/COUNT('Org. Transparency - Data Sheet'!C124:J124)*10</f>
        <v>7.5</v>
      </c>
    </row>
    <row r="78" spans="2:5" ht="15.6" x14ac:dyDescent="0.3">
      <c r="B78" s="110">
        <v>50</v>
      </c>
      <c r="C78" s="314" t="s">
        <v>36</v>
      </c>
      <c r="D78" s="334">
        <f>'Org. Transparency - Data Sheet'!K127</f>
        <v>3</v>
      </c>
      <c r="E78" s="335">
        <f>D78/COUNT('Org. Transparency - Data Sheet'!C127:J127)*10</f>
        <v>7.5</v>
      </c>
    </row>
    <row r="79" spans="2:5" ht="15.6" x14ac:dyDescent="0.3">
      <c r="B79" s="110">
        <v>50</v>
      </c>
      <c r="C79" s="314" t="s">
        <v>37</v>
      </c>
      <c r="D79" s="334">
        <f>'Org. Transparency - Data Sheet'!K128</f>
        <v>6</v>
      </c>
      <c r="E79" s="335">
        <f>D79/COUNT('Org. Transparency - Data Sheet'!C128:J128)*10</f>
        <v>7.5</v>
      </c>
    </row>
    <row r="80" spans="2:5" ht="15.6" x14ac:dyDescent="0.3">
      <c r="B80" s="110">
        <v>78</v>
      </c>
      <c r="C80" s="305" t="s">
        <v>322</v>
      </c>
      <c r="D80" s="334">
        <f>'Org. Transparency - Data Sheet'!K21</f>
        <v>5.5</v>
      </c>
      <c r="E80" s="335">
        <f>D80/COUNT('Org. Transparency - Data Sheet'!C21:J21)*10</f>
        <v>6.875</v>
      </c>
    </row>
    <row r="81" spans="2:5" ht="15.6" x14ac:dyDescent="0.3">
      <c r="B81" s="110">
        <v>78</v>
      </c>
      <c r="C81" s="305" t="s">
        <v>389</v>
      </c>
      <c r="D81" s="334">
        <f>'Org. Transparency - Data Sheet'!K35</f>
        <v>5.5</v>
      </c>
      <c r="E81" s="335">
        <f>D81/COUNT('Org. Transparency - Data Sheet'!C35:J35)*10</f>
        <v>6.875</v>
      </c>
    </row>
    <row r="82" spans="2:5" ht="15.6" x14ac:dyDescent="0.3">
      <c r="B82" s="110">
        <v>80</v>
      </c>
      <c r="C82" s="305" t="s">
        <v>311</v>
      </c>
      <c r="D82" s="334">
        <f>'Org. Transparency - Data Sheet'!K20</f>
        <v>5</v>
      </c>
      <c r="E82" s="335">
        <f>D82/COUNT('Org. Transparency - Data Sheet'!C20:J20)*10</f>
        <v>6.25</v>
      </c>
    </row>
    <row r="83" spans="2:5" ht="15.6" x14ac:dyDescent="0.3">
      <c r="B83" s="110">
        <v>80</v>
      </c>
      <c r="C83" s="305" t="s">
        <v>302</v>
      </c>
      <c r="D83" s="334">
        <f>'Org. Transparency - Data Sheet'!K29</f>
        <v>2.5</v>
      </c>
      <c r="E83" s="335">
        <f>D83/COUNT('Org. Transparency - Data Sheet'!C29:J29)*10</f>
        <v>6.25</v>
      </c>
    </row>
    <row r="84" spans="2:5" ht="15.6" x14ac:dyDescent="0.3">
      <c r="B84" s="110">
        <v>80</v>
      </c>
      <c r="C84" s="314" t="s">
        <v>532</v>
      </c>
      <c r="D84" s="334">
        <f>'Org. Transparency - Data Sheet'!K74</f>
        <v>5</v>
      </c>
      <c r="E84" s="335">
        <f>D84/COUNT('Org. Transparency - Data Sheet'!C74:J74)*10</f>
        <v>6.25</v>
      </c>
    </row>
    <row r="85" spans="2:5" ht="15.6" x14ac:dyDescent="0.3">
      <c r="B85" s="110">
        <v>80</v>
      </c>
      <c r="C85" s="314" t="s">
        <v>11</v>
      </c>
      <c r="D85" s="334">
        <f>'Org. Transparency - Data Sheet'!K78</f>
        <v>2.5</v>
      </c>
      <c r="E85" s="335">
        <f>D85/COUNT('Org. Transparency - Data Sheet'!C78:J78)*10</f>
        <v>6.25</v>
      </c>
    </row>
    <row r="86" spans="2:5" ht="15.6" x14ac:dyDescent="0.3">
      <c r="B86" s="110">
        <v>80</v>
      </c>
      <c r="C86" s="314" t="s">
        <v>15</v>
      </c>
      <c r="D86" s="334">
        <f>'Org. Transparency - Data Sheet'!K84</f>
        <v>2.5</v>
      </c>
      <c r="E86" s="335">
        <f>D86/COUNT('Org. Transparency - Data Sheet'!C84:J84)*10</f>
        <v>6.25</v>
      </c>
    </row>
    <row r="87" spans="2:5" ht="15.6" x14ac:dyDescent="0.3">
      <c r="B87" s="110">
        <v>80</v>
      </c>
      <c r="C87" s="314" t="s">
        <v>289</v>
      </c>
      <c r="D87" s="334">
        <f>'Org. Transparency - Data Sheet'!K102</f>
        <v>5</v>
      </c>
      <c r="E87" s="335">
        <f>D87/COUNT('Org. Transparency - Data Sheet'!C102:J102)*10</f>
        <v>6.25</v>
      </c>
    </row>
    <row r="88" spans="2:5" ht="15.6" x14ac:dyDescent="0.3">
      <c r="B88" s="110">
        <v>86</v>
      </c>
      <c r="C88" s="314" t="s">
        <v>541</v>
      </c>
      <c r="D88" s="334">
        <f>'Org. Transparency - Data Sheet'!K67</f>
        <v>4.5</v>
      </c>
      <c r="E88" s="335">
        <f>D88/COUNT('Org. Transparency - Data Sheet'!C67:J67)*10</f>
        <v>5.625</v>
      </c>
    </row>
    <row r="89" spans="2:5" ht="15.6" x14ac:dyDescent="0.3">
      <c r="B89" s="110">
        <v>87</v>
      </c>
      <c r="C89" s="305" t="s">
        <v>515</v>
      </c>
      <c r="D89" s="334">
        <f>'Org. Transparency - Data Sheet'!K7</f>
        <v>2</v>
      </c>
      <c r="E89" s="335">
        <f>D89/COUNT('Org. Transparency - Data Sheet'!C7:J7)*10</f>
        <v>5</v>
      </c>
    </row>
    <row r="90" spans="2:5" ht="15.6" x14ac:dyDescent="0.3">
      <c r="B90" s="110">
        <v>87</v>
      </c>
      <c r="C90" s="305" t="s">
        <v>516</v>
      </c>
      <c r="D90" s="334">
        <f>'Org. Transparency - Data Sheet'!K8</f>
        <v>2</v>
      </c>
      <c r="E90" s="335">
        <f>D90/COUNT('Org. Transparency - Data Sheet'!C8:J8)*10</f>
        <v>5</v>
      </c>
    </row>
    <row r="91" spans="2:5" ht="15.6" x14ac:dyDescent="0.3">
      <c r="B91" s="110">
        <v>87</v>
      </c>
      <c r="C91" s="305" t="s">
        <v>326</v>
      </c>
      <c r="D91" s="334">
        <f>'Org. Transparency - Data Sheet'!K16</f>
        <v>2</v>
      </c>
      <c r="E91" s="335">
        <f>D91/COUNT('Org. Transparency - Data Sheet'!C16:J16)*10</f>
        <v>5</v>
      </c>
    </row>
    <row r="92" spans="2:5" ht="15.6" x14ac:dyDescent="0.3">
      <c r="B92" s="110">
        <v>87</v>
      </c>
      <c r="C92" s="305" t="s">
        <v>315</v>
      </c>
      <c r="D92" s="334">
        <f>'Org. Transparency - Data Sheet'!K23</f>
        <v>4</v>
      </c>
      <c r="E92" s="335">
        <f>D92/COUNT('Org. Transparency - Data Sheet'!C23:J23)*10</f>
        <v>5</v>
      </c>
    </row>
    <row r="93" spans="2:5" ht="15.6" x14ac:dyDescent="0.3">
      <c r="B93" s="110">
        <v>87</v>
      </c>
      <c r="C93" s="314" t="s">
        <v>521</v>
      </c>
      <c r="D93" s="334">
        <f>'Org. Transparency - Data Sheet'!K38</f>
        <v>4</v>
      </c>
      <c r="E93" s="335">
        <f>D93/COUNT('Org. Transparency - Data Sheet'!C38:J38)*10</f>
        <v>5</v>
      </c>
    </row>
    <row r="94" spans="2:5" ht="15.6" x14ac:dyDescent="0.3">
      <c r="B94" s="110">
        <v>87</v>
      </c>
      <c r="C94" s="314" t="s">
        <v>331</v>
      </c>
      <c r="D94" s="334">
        <f>'Org. Transparency - Data Sheet'!K46</f>
        <v>2</v>
      </c>
      <c r="E94" s="335">
        <f>D94/COUNT('Org. Transparency - Data Sheet'!C46:J46)*10</f>
        <v>5</v>
      </c>
    </row>
    <row r="95" spans="2:5" ht="15.6" x14ac:dyDescent="0.3">
      <c r="B95" s="110">
        <v>87</v>
      </c>
      <c r="C95" s="314" t="s">
        <v>276</v>
      </c>
      <c r="D95" s="334">
        <f>'Org. Transparency - Data Sheet'!K60</f>
        <v>2</v>
      </c>
      <c r="E95" s="335">
        <f>D95/COUNT('Org. Transparency - Data Sheet'!C60:J60)*10</f>
        <v>5</v>
      </c>
    </row>
    <row r="96" spans="2:5" ht="15.6" x14ac:dyDescent="0.3">
      <c r="B96" s="110">
        <v>87</v>
      </c>
      <c r="C96" s="314" t="s">
        <v>528</v>
      </c>
      <c r="D96" s="334">
        <f>'Org. Transparency - Data Sheet'!K64</f>
        <v>2</v>
      </c>
      <c r="E96" s="335">
        <f>D96/COUNT('Org. Transparency - Data Sheet'!C64:J64)*10</f>
        <v>5</v>
      </c>
    </row>
    <row r="97" spans="2:5" ht="15.6" x14ac:dyDescent="0.3">
      <c r="B97" s="110">
        <v>87</v>
      </c>
      <c r="C97" s="314" t="s">
        <v>530</v>
      </c>
      <c r="D97" s="334">
        <f>'Org. Transparency - Data Sheet'!K69</f>
        <v>2</v>
      </c>
      <c r="E97" s="335">
        <f>D97/COUNT('Org. Transparency - Data Sheet'!C69:J69)*10</f>
        <v>5</v>
      </c>
    </row>
    <row r="98" spans="2:5" ht="15.6" x14ac:dyDescent="0.3">
      <c r="B98" s="110">
        <v>87</v>
      </c>
      <c r="C98" s="314" t="s">
        <v>531</v>
      </c>
      <c r="D98" s="334">
        <f>'Org. Transparency - Data Sheet'!K73</f>
        <v>2</v>
      </c>
      <c r="E98" s="335">
        <f>D98/COUNT('Org. Transparency - Data Sheet'!C73:J73)*10</f>
        <v>5</v>
      </c>
    </row>
    <row r="99" spans="2:5" ht="15.6" x14ac:dyDescent="0.3">
      <c r="B99" s="110">
        <v>87</v>
      </c>
      <c r="C99" s="314" t="s">
        <v>538</v>
      </c>
      <c r="D99" s="334">
        <f>'Org. Transparency - Data Sheet'!K105</f>
        <v>2</v>
      </c>
      <c r="E99" s="335">
        <f>D99/COUNT('Org. Transparency - Data Sheet'!C105:J105)*10</f>
        <v>5</v>
      </c>
    </row>
    <row r="100" spans="2:5" ht="15.6" x14ac:dyDescent="0.3">
      <c r="B100" s="110">
        <v>87</v>
      </c>
      <c r="C100" s="314" t="s">
        <v>539</v>
      </c>
      <c r="D100" s="334">
        <f>'Org. Transparency - Data Sheet'!K110</f>
        <v>2</v>
      </c>
      <c r="E100" s="335">
        <f>D100/COUNT('Org. Transparency - Data Sheet'!C110:J110)*10</f>
        <v>5</v>
      </c>
    </row>
    <row r="101" spans="2:5" ht="15.6" x14ac:dyDescent="0.3">
      <c r="B101" s="110">
        <v>87</v>
      </c>
      <c r="C101" s="314" t="s">
        <v>27</v>
      </c>
      <c r="D101" s="334">
        <f>'Org. Transparency - Data Sheet'!K114</f>
        <v>4</v>
      </c>
      <c r="E101" s="335">
        <f>D101/COUNT('Org. Transparency - Data Sheet'!C114:J114)*10</f>
        <v>5</v>
      </c>
    </row>
    <row r="102" spans="2:5" ht="15.6" x14ac:dyDescent="0.3">
      <c r="B102" s="110">
        <v>87</v>
      </c>
      <c r="C102" s="314" t="s">
        <v>34</v>
      </c>
      <c r="D102" s="334">
        <f>'Org. Transparency - Data Sheet'!K123</f>
        <v>2</v>
      </c>
      <c r="E102" s="335">
        <f>D102/COUNT('Org. Transparency - Data Sheet'!C123:J123)*10</f>
        <v>5</v>
      </c>
    </row>
    <row r="103" spans="2:5" ht="15.6" x14ac:dyDescent="0.3">
      <c r="B103" s="329">
        <v>101</v>
      </c>
      <c r="C103" s="314" t="s">
        <v>284</v>
      </c>
      <c r="D103" s="334">
        <f>'Org. Transparency - Data Sheet'!K76</f>
        <v>1.5</v>
      </c>
      <c r="E103" s="335">
        <f>D103/COUNT('Org. Transparency - Data Sheet'!C76:J76)*10</f>
        <v>3.75</v>
      </c>
    </row>
    <row r="104" spans="2:5" ht="15.6" x14ac:dyDescent="0.3">
      <c r="B104" s="329">
        <v>102</v>
      </c>
      <c r="C104" s="314" t="s">
        <v>386</v>
      </c>
      <c r="D104" s="334">
        <f>'Org. Transparency - Data Sheet'!K111</f>
        <v>1</v>
      </c>
      <c r="E104" s="335">
        <f>D104/COUNT('Org. Transparency - Data Sheet'!C77:J77)*10</f>
        <v>2.5</v>
      </c>
    </row>
    <row r="105" spans="2:5" ht="15.6" x14ac:dyDescent="0.3">
      <c r="B105" s="110" t="s">
        <v>62</v>
      </c>
      <c r="C105" s="305" t="s">
        <v>344</v>
      </c>
      <c r="D105" s="334" t="str">
        <f>'Org. Transparency - Data Sheet'!K12</f>
        <v>N/A</v>
      </c>
      <c r="E105" s="335" t="str">
        <f>'Org. Transparency - Data Sheet'!L12</f>
        <v>N/A</v>
      </c>
    </row>
    <row r="106" spans="2:5" ht="15.6" x14ac:dyDescent="0.3">
      <c r="B106" s="110" t="s">
        <v>62</v>
      </c>
      <c r="C106" s="305" t="s">
        <v>517</v>
      </c>
      <c r="D106" s="334" t="str">
        <f>'Org. Transparency - Data Sheet'!K19</f>
        <v>N/A</v>
      </c>
      <c r="E106" s="335" t="str">
        <f>'Org. Transparency - Data Sheet'!L19</f>
        <v>N/A</v>
      </c>
    </row>
    <row r="107" spans="2:5" ht="15.6" x14ac:dyDescent="0.3">
      <c r="B107" s="110" t="s">
        <v>62</v>
      </c>
      <c r="C107" s="305" t="s">
        <v>518</v>
      </c>
      <c r="D107" s="334" t="str">
        <f>'Org. Transparency - Data Sheet'!K24</f>
        <v>N/A</v>
      </c>
      <c r="E107" s="335" t="str">
        <f>'Org. Transparency - Data Sheet'!L24</f>
        <v>N/A</v>
      </c>
    </row>
    <row r="108" spans="2:5" ht="15.6" x14ac:dyDescent="0.3">
      <c r="B108" s="110" t="s">
        <v>62</v>
      </c>
      <c r="C108" s="305" t="s">
        <v>330</v>
      </c>
      <c r="D108" s="334" t="str">
        <f>'Org. Transparency - Data Sheet'!K33</f>
        <v>N/A</v>
      </c>
      <c r="E108" s="335" t="str">
        <f>'Org. Transparency - Data Sheet'!L33</f>
        <v>N/A</v>
      </c>
    </row>
    <row r="109" spans="2:5" ht="15.6" x14ac:dyDescent="0.3">
      <c r="B109" s="110" t="s">
        <v>62</v>
      </c>
      <c r="C109" s="305" t="s">
        <v>310</v>
      </c>
      <c r="D109" s="334" t="str">
        <f>'Org. Transparency - Data Sheet'!K34</f>
        <v>N/A</v>
      </c>
      <c r="E109" s="335" t="str">
        <f>'Org. Transparency - Data Sheet'!L34</f>
        <v>N/A</v>
      </c>
    </row>
    <row r="110" spans="2:5" ht="31.2" x14ac:dyDescent="0.3">
      <c r="B110" s="110" t="s">
        <v>62</v>
      </c>
      <c r="C110" s="314" t="s">
        <v>268</v>
      </c>
      <c r="D110" s="334" t="str">
        <f>'Org. Transparency - Data Sheet'!K36</f>
        <v>N/A</v>
      </c>
      <c r="E110" s="335" t="str">
        <f>'Org. Transparency - Data Sheet'!L36</f>
        <v>N/A</v>
      </c>
    </row>
    <row r="111" spans="2:5" ht="15.6" x14ac:dyDescent="0.3">
      <c r="B111" s="110" t="s">
        <v>62</v>
      </c>
      <c r="C111" s="314" t="s">
        <v>271</v>
      </c>
      <c r="D111" s="334" t="str">
        <f>'Org. Transparency - Data Sheet'!K43</f>
        <v>N/A</v>
      </c>
      <c r="E111" s="335" t="str">
        <f>'Org. Transparency - Data Sheet'!L43</f>
        <v>N/A</v>
      </c>
    </row>
    <row r="112" spans="2:5" ht="15.6" x14ac:dyDescent="0.3">
      <c r="B112" s="110" t="s">
        <v>62</v>
      </c>
      <c r="C112" s="314" t="s">
        <v>273</v>
      </c>
      <c r="D112" s="334" t="str">
        <f>'Org. Transparency - Data Sheet'!K53</f>
        <v>N/A</v>
      </c>
      <c r="E112" s="335" t="str">
        <f>'Org. Transparency - Data Sheet'!L53</f>
        <v>N/A</v>
      </c>
    </row>
    <row r="113" spans="2:5" ht="15.6" x14ac:dyDescent="0.3">
      <c r="B113" s="110" t="s">
        <v>62</v>
      </c>
      <c r="C113" s="314" t="s">
        <v>526</v>
      </c>
      <c r="D113" s="334" t="str">
        <f>'Org. Transparency - Data Sheet'!K54</f>
        <v>N/A</v>
      </c>
      <c r="E113" s="335" t="str">
        <f>'Org. Transparency - Data Sheet'!L54</f>
        <v>N/A</v>
      </c>
    </row>
    <row r="114" spans="2:5" ht="15.6" x14ac:dyDescent="0.3">
      <c r="B114" s="110" t="s">
        <v>62</v>
      </c>
      <c r="C114" s="314" t="s">
        <v>274</v>
      </c>
      <c r="D114" s="334" t="str">
        <f>'Org. Transparency - Data Sheet'!K55</f>
        <v>N/A</v>
      </c>
      <c r="E114" s="335" t="str">
        <f>'Org. Transparency - Data Sheet'!L55</f>
        <v>N/A</v>
      </c>
    </row>
    <row r="115" spans="2:5" ht="15.6" x14ac:dyDescent="0.3">
      <c r="B115" s="110" t="s">
        <v>62</v>
      </c>
      <c r="C115" s="314" t="s">
        <v>8</v>
      </c>
      <c r="D115" s="334" t="str">
        <f>'Org. Transparency - Data Sheet'!K65</f>
        <v>N/A</v>
      </c>
      <c r="E115" s="335" t="str">
        <f>'Org. Transparency - Data Sheet'!L65</f>
        <v>N/A</v>
      </c>
    </row>
    <row r="116" spans="2:5" ht="15.6" x14ac:dyDescent="0.3">
      <c r="B116" s="110" t="s">
        <v>62</v>
      </c>
      <c r="C116" s="314" t="s">
        <v>282</v>
      </c>
      <c r="D116" s="334" t="str">
        <f>'Org. Transparency - Data Sheet'!K68</f>
        <v>N/A</v>
      </c>
      <c r="E116" s="335" t="str">
        <f>'Org. Transparency - Data Sheet'!L68</f>
        <v>N/A</v>
      </c>
    </row>
    <row r="117" spans="2:5" ht="15.6" x14ac:dyDescent="0.3">
      <c r="B117" s="110" t="s">
        <v>62</v>
      </c>
      <c r="C117" s="314" t="s">
        <v>285</v>
      </c>
      <c r="D117" s="334" t="str">
        <f>'Org. Transparency - Data Sheet'!K85</f>
        <v>N/A</v>
      </c>
      <c r="E117" s="335" t="str">
        <f>'Org. Transparency - Data Sheet'!L85</f>
        <v>N/A</v>
      </c>
    </row>
    <row r="118" spans="2:5" ht="15.6" x14ac:dyDescent="0.3">
      <c r="B118" s="110" t="s">
        <v>62</v>
      </c>
      <c r="C118" s="314" t="s">
        <v>20</v>
      </c>
      <c r="D118" s="334" t="str">
        <f>'Org. Transparency - Data Sheet'!K93</f>
        <v>N/A</v>
      </c>
      <c r="E118" s="335" t="str">
        <f>'Org. Transparency - Data Sheet'!L93</f>
        <v>N/A</v>
      </c>
    </row>
    <row r="119" spans="2:5" ht="15.6" x14ac:dyDescent="0.3">
      <c r="B119" s="110" t="s">
        <v>62</v>
      </c>
      <c r="C119" s="314" t="s">
        <v>336</v>
      </c>
      <c r="D119" s="334" t="str">
        <f>'Org. Transparency - Data Sheet'!K94</f>
        <v>N/A</v>
      </c>
      <c r="E119" s="335" t="str">
        <f>'Org. Transparency - Data Sheet'!L94</f>
        <v>N/A</v>
      </c>
    </row>
    <row r="120" spans="2:5" ht="15.6" x14ac:dyDescent="0.3">
      <c r="B120" s="110" t="s">
        <v>62</v>
      </c>
      <c r="C120" s="314" t="s">
        <v>535</v>
      </c>
      <c r="D120" s="334" t="str">
        <f>'Org. Transparency - Data Sheet'!K96</f>
        <v>N/A</v>
      </c>
      <c r="E120" s="335" t="str">
        <f>'Org. Transparency - Data Sheet'!L96</f>
        <v>N/A</v>
      </c>
    </row>
    <row r="121" spans="2:5" ht="15.6" x14ac:dyDescent="0.3">
      <c r="B121" s="110" t="s">
        <v>62</v>
      </c>
      <c r="C121" s="314" t="s">
        <v>300</v>
      </c>
      <c r="D121" s="334" t="str">
        <f>'Org. Transparency - Data Sheet'!K98</f>
        <v>N/A</v>
      </c>
      <c r="E121" s="335" t="str">
        <f>'Org. Transparency - Data Sheet'!L98</f>
        <v>N/A</v>
      </c>
    </row>
    <row r="122" spans="2:5" ht="15.6" x14ac:dyDescent="0.3">
      <c r="B122" s="110" t="s">
        <v>62</v>
      </c>
      <c r="C122" s="314" t="s">
        <v>536</v>
      </c>
      <c r="D122" s="334" t="str">
        <f>'Org. Transparency - Data Sheet'!K99</f>
        <v>N/A</v>
      </c>
      <c r="E122" s="335" t="str">
        <f>'Org. Transparency - Data Sheet'!L99</f>
        <v>N/A</v>
      </c>
    </row>
    <row r="123" spans="2:5" ht="15.6" x14ac:dyDescent="0.3">
      <c r="B123" s="110" t="s">
        <v>62</v>
      </c>
      <c r="C123" s="314" t="s">
        <v>291</v>
      </c>
      <c r="D123" s="334" t="str">
        <f>'Org. Transparency - Data Sheet'!K108</f>
        <v>N/A</v>
      </c>
      <c r="E123" s="335" t="str">
        <f>'Org. Transparency - Data Sheet'!L108</f>
        <v>N/A</v>
      </c>
    </row>
    <row r="124" spans="2:5" ht="15.6" x14ac:dyDescent="0.3">
      <c r="B124" s="110" t="s">
        <v>62</v>
      </c>
      <c r="C124" s="314" t="s">
        <v>25</v>
      </c>
      <c r="D124" s="334" t="str">
        <f>'Org. Transparency - Data Sheet'!K112</f>
        <v>N/A</v>
      </c>
      <c r="E124" s="335" t="str">
        <f>'Org. Transparency - Data Sheet'!L112</f>
        <v>N/A</v>
      </c>
    </row>
    <row r="125" spans="2:5" ht="15.6" x14ac:dyDescent="0.3">
      <c r="B125" s="110" t="s">
        <v>62</v>
      </c>
      <c r="C125" s="314" t="s">
        <v>31</v>
      </c>
      <c r="D125" s="334" t="str">
        <f>'Org. Transparency - Data Sheet'!K119</f>
        <v>N/A</v>
      </c>
      <c r="E125" s="335" t="str">
        <f>'Org. Transparency - Data Sheet'!L119</f>
        <v>N/A</v>
      </c>
    </row>
    <row r="126" spans="2:5" ht="15.6" x14ac:dyDescent="0.3">
      <c r="B126" s="110" t="s">
        <v>62</v>
      </c>
      <c r="C126" s="314" t="s">
        <v>32</v>
      </c>
      <c r="D126" s="334" t="str">
        <f>'Org. Transparency - Data Sheet'!K120</f>
        <v>N/A</v>
      </c>
      <c r="E126" s="335" t="str">
        <f>'Org. Transparency - Data Sheet'!L120</f>
        <v>N/A</v>
      </c>
    </row>
    <row r="127" spans="2:5" ht="18" x14ac:dyDescent="0.3">
      <c r="B127" s="331" t="s">
        <v>392</v>
      </c>
      <c r="C127" s="377"/>
      <c r="D127" s="330">
        <f>AVERAGE(D3:D126)</f>
        <v>4.7745098039215685</v>
      </c>
      <c r="E127" s="330">
        <f>AVERAGE(E3:E126)</f>
        <v>8.0453431372549016</v>
      </c>
    </row>
  </sheetData>
  <autoFilter ref="C2:E2" xr:uid="{B4AF4FF1-2064-45AF-A445-AEC4D5A57AE8}">
    <sortState xmlns:xlrd2="http://schemas.microsoft.com/office/spreadsheetml/2017/richdata2" ref="C3:E127">
      <sortCondition descending="1" ref="E2"/>
    </sortState>
  </autoFilter>
  <sortState xmlns:xlrd2="http://schemas.microsoft.com/office/spreadsheetml/2017/richdata2" ref="B3:D84">
    <sortCondition descending="1" ref="D3:D84"/>
  </sortState>
  <conditionalFormatting sqref="E3:E104">
    <cfRule type="cellIs" priority="1" operator="equal">
      <formula>"N/A"</formula>
    </cfRule>
    <cfRule type="cellIs" dxfId="36" priority="2" operator="between">
      <formula>0</formula>
      <formula>1.99</formula>
    </cfRule>
    <cfRule type="cellIs" dxfId="35" priority="3" operator="between">
      <formula>2</formula>
      <formula>3.99</formula>
    </cfRule>
    <cfRule type="cellIs" dxfId="34" priority="4" operator="between">
      <formula>4</formula>
      <formula>5.99</formula>
    </cfRule>
    <cfRule type="cellIs" dxfId="33" priority="5" operator="between">
      <formula>6</formula>
      <formula>7.99</formula>
    </cfRule>
    <cfRule type="cellIs" dxfId="32" priority="6" operator="between">
      <formula>8</formula>
      <formula>9.99</formula>
    </cfRule>
    <cfRule type="cellIs" dxfId="31" priority="7" operator="equal">
      <formula>10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9714-A6F5-44AF-B7BE-B5101A3B4480}">
  <dimension ref="A1:DW14"/>
  <sheetViews>
    <sheetView zoomScale="80" zoomScaleNormal="80" workbookViewId="0">
      <pane xSplit="3" ySplit="3" topLeftCell="D4" activePane="bottomRight" state="frozen"/>
      <selection activeCell="CY4" sqref="CY4:CY18"/>
      <selection pane="topRight" activeCell="CY4" sqref="CY4:CY18"/>
      <selection pane="bottomLeft" activeCell="CY4" sqref="CY4:CY18"/>
      <selection pane="bottomRight" activeCell="C17" sqref="C17"/>
    </sheetView>
  </sheetViews>
  <sheetFormatPr defaultRowHeight="14.4" x14ac:dyDescent="0.3"/>
  <cols>
    <col min="1" max="1" width="6.109375" customWidth="1"/>
    <col min="2" max="2" width="56.44140625" customWidth="1"/>
    <col min="3" max="3" width="20.88671875" customWidth="1"/>
    <col min="4" max="127" width="15.6640625" customWidth="1"/>
  </cols>
  <sheetData>
    <row r="1" spans="1:127" ht="15" thickBot="1" x14ac:dyDescent="0.35">
      <c r="D1" s="74"/>
    </row>
    <row r="2" spans="1:127" ht="63" thickBot="1" x14ac:dyDescent="0.35">
      <c r="A2" s="1" t="s">
        <v>0</v>
      </c>
      <c r="B2" s="543" t="s">
        <v>1</v>
      </c>
      <c r="C2" s="543"/>
      <c r="D2" s="88" t="s">
        <v>324</v>
      </c>
      <c r="E2" s="10" t="s">
        <v>299</v>
      </c>
      <c r="F2" s="10" t="s">
        <v>515</v>
      </c>
      <c r="G2" s="10" t="s">
        <v>516</v>
      </c>
      <c r="H2" s="10" t="s">
        <v>337</v>
      </c>
      <c r="I2" s="10" t="s">
        <v>340</v>
      </c>
      <c r="J2" s="10" t="s">
        <v>343</v>
      </c>
      <c r="K2" s="10" t="s">
        <v>344</v>
      </c>
      <c r="L2" s="2" t="s">
        <v>46</v>
      </c>
      <c r="M2" s="2" t="s">
        <v>265</v>
      </c>
      <c r="N2" s="10" t="s">
        <v>325</v>
      </c>
      <c r="O2" s="10" t="s">
        <v>326</v>
      </c>
      <c r="P2" s="10" t="s">
        <v>297</v>
      </c>
      <c r="Q2" s="2" t="s">
        <v>267</v>
      </c>
      <c r="R2" s="10" t="s">
        <v>517</v>
      </c>
      <c r="S2" s="10" t="s">
        <v>311</v>
      </c>
      <c r="T2" s="10" t="s">
        <v>322</v>
      </c>
      <c r="U2" s="10" t="s">
        <v>316</v>
      </c>
      <c r="V2" s="10" t="s">
        <v>315</v>
      </c>
      <c r="W2" s="10" t="s">
        <v>518</v>
      </c>
      <c r="X2" s="10" t="s">
        <v>327</v>
      </c>
      <c r="Y2" s="10" t="s">
        <v>321</v>
      </c>
      <c r="Z2" s="10" t="s">
        <v>328</v>
      </c>
      <c r="AA2" s="10" t="s">
        <v>318</v>
      </c>
      <c r="AB2" s="10" t="s">
        <v>302</v>
      </c>
      <c r="AC2" s="10" t="s">
        <v>329</v>
      </c>
      <c r="AD2" s="10" t="s">
        <v>519</v>
      </c>
      <c r="AE2" s="10" t="s">
        <v>298</v>
      </c>
      <c r="AF2" s="10" t="s">
        <v>330</v>
      </c>
      <c r="AG2" s="10" t="s">
        <v>310</v>
      </c>
      <c r="AH2" s="10" t="s">
        <v>389</v>
      </c>
      <c r="AI2" s="2" t="s">
        <v>268</v>
      </c>
      <c r="AJ2" s="2" t="s">
        <v>520</v>
      </c>
      <c r="AK2" s="2" t="s">
        <v>521</v>
      </c>
      <c r="AL2" s="2" t="s">
        <v>357</v>
      </c>
      <c r="AM2" s="2" t="s">
        <v>269</v>
      </c>
      <c r="AN2" s="2" t="s">
        <v>393</v>
      </c>
      <c r="AO2" s="2" t="s">
        <v>57</v>
      </c>
      <c r="AP2" s="2" t="s">
        <v>271</v>
      </c>
      <c r="AQ2" s="2" t="s">
        <v>2</v>
      </c>
      <c r="AR2" s="2" t="s">
        <v>303</v>
      </c>
      <c r="AS2" s="2" t="s">
        <v>331</v>
      </c>
      <c r="AT2" s="2" t="s">
        <v>522</v>
      </c>
      <c r="AU2" s="2" t="s">
        <v>272</v>
      </c>
      <c r="AV2" s="2" t="s">
        <v>523</v>
      </c>
      <c r="AW2" s="2" t="s">
        <v>524</v>
      </c>
      <c r="AX2" s="2" t="s">
        <v>3</v>
      </c>
      <c r="AY2" s="2" t="s">
        <v>525</v>
      </c>
      <c r="AZ2" s="2" t="s">
        <v>273</v>
      </c>
      <c r="BA2" s="2" t="s">
        <v>526</v>
      </c>
      <c r="BB2" s="2" t="s">
        <v>274</v>
      </c>
      <c r="BC2" s="2" t="s">
        <v>275</v>
      </c>
      <c r="BD2" s="2" t="s">
        <v>4</v>
      </c>
      <c r="BE2" s="2" t="s">
        <v>527</v>
      </c>
      <c r="BF2" s="2" t="s">
        <v>5</v>
      </c>
      <c r="BG2" s="2" t="s">
        <v>276</v>
      </c>
      <c r="BH2" s="2" t="s">
        <v>6</v>
      </c>
      <c r="BI2" s="2" t="s">
        <v>277</v>
      </c>
      <c r="BJ2" s="2" t="s">
        <v>7</v>
      </c>
      <c r="BK2" s="2" t="s">
        <v>528</v>
      </c>
      <c r="BL2" s="2" t="s">
        <v>8</v>
      </c>
      <c r="BM2" s="2" t="s">
        <v>278</v>
      </c>
      <c r="BN2" s="2" t="s">
        <v>541</v>
      </c>
      <c r="BO2" s="2" t="s">
        <v>282</v>
      </c>
      <c r="BP2" s="2" t="s">
        <v>530</v>
      </c>
      <c r="BQ2" s="2" t="s">
        <v>283</v>
      </c>
      <c r="BR2" s="2" t="s">
        <v>9</v>
      </c>
      <c r="BS2" s="2" t="s">
        <v>59</v>
      </c>
      <c r="BT2" s="2" t="s">
        <v>531</v>
      </c>
      <c r="BU2" s="2" t="s">
        <v>532</v>
      </c>
      <c r="BV2" s="2" t="s">
        <v>533</v>
      </c>
      <c r="BW2" s="2" t="s">
        <v>284</v>
      </c>
      <c r="BX2" s="2" t="s">
        <v>10</v>
      </c>
      <c r="BY2" s="2" t="s">
        <v>11</v>
      </c>
      <c r="BZ2" s="2" t="s">
        <v>534</v>
      </c>
      <c r="CA2" s="2" t="s">
        <v>334</v>
      </c>
      <c r="CB2" s="2" t="s">
        <v>12</v>
      </c>
      <c r="CC2" s="2" t="s">
        <v>13</v>
      </c>
      <c r="CD2" s="2" t="s">
        <v>335</v>
      </c>
      <c r="CE2" s="2" t="s">
        <v>15</v>
      </c>
      <c r="CF2" s="2" t="s">
        <v>285</v>
      </c>
      <c r="CG2" s="2" t="s">
        <v>16</v>
      </c>
      <c r="CH2" s="2" t="s">
        <v>286</v>
      </c>
      <c r="CI2" s="2" t="s">
        <v>17</v>
      </c>
      <c r="CJ2" s="2" t="s">
        <v>287</v>
      </c>
      <c r="CK2" s="2" t="s">
        <v>288</v>
      </c>
      <c r="CL2" s="2" t="s">
        <v>18</v>
      </c>
      <c r="CM2" s="2" t="s">
        <v>19</v>
      </c>
      <c r="CN2" s="2" t="s">
        <v>20</v>
      </c>
      <c r="CO2" s="2" t="s">
        <v>336</v>
      </c>
      <c r="CP2" s="2" t="s">
        <v>21</v>
      </c>
      <c r="CQ2" s="2" t="s">
        <v>535</v>
      </c>
      <c r="CR2" s="2" t="s">
        <v>22</v>
      </c>
      <c r="CS2" s="2" t="s">
        <v>300</v>
      </c>
      <c r="CT2" s="2" t="s">
        <v>536</v>
      </c>
      <c r="CU2" s="2" t="s">
        <v>537</v>
      </c>
      <c r="CV2" s="2" t="s">
        <v>314</v>
      </c>
      <c r="CW2" s="2" t="s">
        <v>289</v>
      </c>
      <c r="CX2" s="2" t="s">
        <v>415</v>
      </c>
      <c r="CY2" s="2" t="s">
        <v>23</v>
      </c>
      <c r="CZ2" s="2" t="s">
        <v>538</v>
      </c>
      <c r="DA2" s="2" t="s">
        <v>290</v>
      </c>
      <c r="DB2" s="2" t="s">
        <v>416</v>
      </c>
      <c r="DC2" s="2" t="s">
        <v>291</v>
      </c>
      <c r="DD2" s="2" t="s">
        <v>24</v>
      </c>
      <c r="DE2" s="2" t="s">
        <v>539</v>
      </c>
      <c r="DF2" s="2" t="s">
        <v>386</v>
      </c>
      <c r="DG2" s="2" t="s">
        <v>25</v>
      </c>
      <c r="DH2" s="2" t="s">
        <v>26</v>
      </c>
      <c r="DI2" s="2" t="s">
        <v>27</v>
      </c>
      <c r="DJ2" s="2" t="s">
        <v>540</v>
      </c>
      <c r="DK2" s="2" t="s">
        <v>28</v>
      </c>
      <c r="DL2" s="2" t="s">
        <v>29</v>
      </c>
      <c r="DM2" s="2" t="s">
        <v>30</v>
      </c>
      <c r="DN2" s="2" t="s">
        <v>31</v>
      </c>
      <c r="DO2" s="2" t="s">
        <v>32</v>
      </c>
      <c r="DP2" s="2" t="s">
        <v>33</v>
      </c>
      <c r="DQ2" s="2" t="s">
        <v>292</v>
      </c>
      <c r="DR2" s="2" t="s">
        <v>34</v>
      </c>
      <c r="DS2" s="2" t="s">
        <v>35</v>
      </c>
      <c r="DT2" s="2" t="s">
        <v>293</v>
      </c>
      <c r="DU2" s="2" t="s">
        <v>294</v>
      </c>
      <c r="DV2" s="2" t="s">
        <v>36</v>
      </c>
      <c r="DW2" s="2" t="s">
        <v>37</v>
      </c>
    </row>
    <row r="3" spans="1:127" ht="24" thickBot="1" x14ac:dyDescent="0.35">
      <c r="A3" s="535" t="s">
        <v>60</v>
      </c>
      <c r="B3" s="544"/>
      <c r="C3" s="545"/>
      <c r="D3" s="546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547"/>
      <c r="AH3" s="547"/>
      <c r="AI3" s="547"/>
      <c r="AJ3" s="547"/>
      <c r="AK3" s="547"/>
      <c r="AL3" s="547"/>
      <c r="AM3" s="547"/>
      <c r="AN3" s="547"/>
      <c r="AO3" s="547"/>
      <c r="AP3" s="547"/>
      <c r="AQ3" s="547"/>
      <c r="AR3" s="547"/>
      <c r="AS3" s="547"/>
      <c r="AT3" s="547"/>
      <c r="AU3" s="547"/>
      <c r="AV3" s="547"/>
      <c r="AW3" s="547"/>
      <c r="AX3" s="547"/>
      <c r="AY3" s="547"/>
      <c r="AZ3" s="547"/>
      <c r="BA3" s="547"/>
      <c r="BB3" s="547"/>
      <c r="BC3" s="547"/>
      <c r="BD3" s="547"/>
      <c r="BE3" s="547"/>
      <c r="BF3" s="547"/>
      <c r="BG3" s="547"/>
      <c r="BH3" s="547"/>
      <c r="BI3" s="547"/>
      <c r="BJ3" s="547"/>
      <c r="BK3" s="547"/>
      <c r="BL3" s="547"/>
      <c r="BM3" s="547"/>
      <c r="BN3" s="547"/>
      <c r="BO3" s="547"/>
      <c r="BP3" s="547"/>
      <c r="BQ3" s="547"/>
      <c r="BR3" s="547"/>
      <c r="BS3" s="547"/>
      <c r="BT3" s="547"/>
      <c r="BU3" s="547"/>
      <c r="BV3" s="547"/>
      <c r="BW3" s="547"/>
      <c r="BX3" s="547"/>
      <c r="BY3" s="547"/>
      <c r="BZ3" s="547"/>
      <c r="CA3" s="547"/>
      <c r="CB3" s="547"/>
      <c r="CC3" s="547"/>
      <c r="CD3" s="547"/>
      <c r="CE3" s="547"/>
      <c r="CF3" s="547"/>
      <c r="CG3" s="547"/>
      <c r="CH3" s="547"/>
      <c r="CI3" s="547"/>
      <c r="CJ3" s="547"/>
      <c r="CK3" s="547"/>
      <c r="CL3" s="547"/>
      <c r="CM3" s="547"/>
      <c r="CN3" s="547"/>
      <c r="CO3" s="547"/>
      <c r="CP3" s="547"/>
      <c r="CQ3" s="547"/>
      <c r="CR3" s="547"/>
      <c r="CS3" s="547"/>
      <c r="CT3" s="547"/>
      <c r="CU3" s="547"/>
      <c r="CV3" s="547"/>
      <c r="CW3" s="547"/>
      <c r="CX3" s="547"/>
      <c r="CY3" s="547"/>
      <c r="CZ3" s="547"/>
      <c r="DA3" s="547"/>
      <c r="DB3" s="547"/>
      <c r="DC3" s="547"/>
      <c r="DD3" s="547"/>
      <c r="DE3" s="547"/>
      <c r="DF3" s="547"/>
      <c r="DG3" s="547"/>
      <c r="DH3" s="547"/>
      <c r="DI3" s="547"/>
      <c r="DJ3" s="547"/>
      <c r="DK3" s="547"/>
      <c r="DL3" s="547"/>
      <c r="DM3" s="547"/>
      <c r="DN3" s="547"/>
      <c r="DO3" s="547"/>
      <c r="DP3" s="547"/>
      <c r="DQ3" s="547"/>
      <c r="DR3" s="547"/>
      <c r="DS3" s="547"/>
      <c r="DT3" s="547"/>
      <c r="DU3" s="547"/>
      <c r="DV3" s="547"/>
      <c r="DW3" s="548"/>
    </row>
    <row r="4" spans="1:127" ht="32.25" customHeight="1" thickBot="1" x14ac:dyDescent="0.35">
      <c r="A4" s="31">
        <v>16</v>
      </c>
      <c r="B4" s="541" t="s">
        <v>66</v>
      </c>
      <c r="C4" s="542"/>
      <c r="D4" s="194" t="s">
        <v>67</v>
      </c>
      <c r="E4" s="206" t="s">
        <v>67</v>
      </c>
      <c r="F4" s="80" t="s">
        <v>67</v>
      </c>
      <c r="G4" s="80" t="s">
        <v>67</v>
      </c>
      <c r="H4" s="249" t="s">
        <v>67</v>
      </c>
      <c r="I4" s="194" t="s">
        <v>67</v>
      </c>
      <c r="J4" s="194" t="s">
        <v>270</v>
      </c>
      <c r="K4" s="194" t="s">
        <v>67</v>
      </c>
      <c r="L4" s="80" t="s">
        <v>67</v>
      </c>
      <c r="M4" s="249" t="s">
        <v>67</v>
      </c>
      <c r="N4" s="194" t="s">
        <v>67</v>
      </c>
      <c r="O4" s="194" t="s">
        <v>67</v>
      </c>
      <c r="P4" s="194" t="s">
        <v>67</v>
      </c>
      <c r="Q4" s="249" t="s">
        <v>67</v>
      </c>
      <c r="R4" s="80" t="s">
        <v>67</v>
      </c>
      <c r="S4" s="194" t="s">
        <v>67</v>
      </c>
      <c r="T4" s="194" t="s">
        <v>67</v>
      </c>
      <c r="U4" s="194" t="s">
        <v>67</v>
      </c>
      <c r="V4" s="80" t="s">
        <v>67</v>
      </c>
      <c r="W4" s="194" t="s">
        <v>67</v>
      </c>
      <c r="X4" s="194" t="s">
        <v>67</v>
      </c>
      <c r="Y4" s="194" t="s">
        <v>67</v>
      </c>
      <c r="Z4" s="194" t="s">
        <v>67</v>
      </c>
      <c r="AA4" s="194" t="s">
        <v>67</v>
      </c>
      <c r="AB4" s="194" t="s">
        <v>67</v>
      </c>
      <c r="AC4" s="194" t="s">
        <v>67</v>
      </c>
      <c r="AD4" s="80" t="s">
        <v>67</v>
      </c>
      <c r="AE4" s="194" t="s">
        <v>67</v>
      </c>
      <c r="AF4" s="194" t="s">
        <v>67</v>
      </c>
      <c r="AG4" s="194" t="s">
        <v>67</v>
      </c>
      <c r="AH4" s="194" t="s">
        <v>67</v>
      </c>
      <c r="AI4" s="249" t="s">
        <v>67</v>
      </c>
      <c r="AJ4" s="206" t="s">
        <v>67</v>
      </c>
      <c r="AK4" s="194" t="s">
        <v>67</v>
      </c>
      <c r="AL4" s="194" t="s">
        <v>67</v>
      </c>
      <c r="AM4" s="194" t="s">
        <v>270</v>
      </c>
      <c r="AN4" s="80" t="s">
        <v>553</v>
      </c>
      <c r="AO4" s="80" t="s">
        <v>67</v>
      </c>
      <c r="AP4" s="194" t="s">
        <v>67</v>
      </c>
      <c r="AQ4" s="80" t="s">
        <v>67</v>
      </c>
      <c r="AR4" s="264" t="s">
        <v>67</v>
      </c>
      <c r="AS4" s="80" t="s">
        <v>67</v>
      </c>
      <c r="AT4" s="194" t="s">
        <v>67</v>
      </c>
      <c r="AU4" s="194" t="s">
        <v>67</v>
      </c>
      <c r="AV4" s="194" t="s">
        <v>67</v>
      </c>
      <c r="AW4" s="80" t="s">
        <v>67</v>
      </c>
      <c r="AX4" s="194" t="s">
        <v>67</v>
      </c>
      <c r="AY4" s="194" t="s">
        <v>67</v>
      </c>
      <c r="AZ4" s="194" t="s">
        <v>67</v>
      </c>
      <c r="BA4" s="194" t="s">
        <v>67</v>
      </c>
      <c r="BB4" s="264" t="s">
        <v>67</v>
      </c>
      <c r="BC4" s="194" t="s">
        <v>67</v>
      </c>
      <c r="BD4" s="206" t="s">
        <v>67</v>
      </c>
      <c r="BE4" s="194" t="s">
        <v>67</v>
      </c>
      <c r="BF4" s="194" t="s">
        <v>67</v>
      </c>
      <c r="BG4" s="194" t="s">
        <v>67</v>
      </c>
      <c r="BH4" s="80" t="s">
        <v>67</v>
      </c>
      <c r="BI4" s="194" t="s">
        <v>67</v>
      </c>
      <c r="BJ4" s="80" t="s">
        <v>67</v>
      </c>
      <c r="BK4" s="194" t="s">
        <v>529</v>
      </c>
      <c r="BL4" s="194" t="s">
        <v>67</v>
      </c>
      <c r="BM4" s="194" t="s">
        <v>67</v>
      </c>
      <c r="BN4" s="80" t="s">
        <v>67</v>
      </c>
      <c r="BO4" s="194" t="s">
        <v>67</v>
      </c>
      <c r="BP4" s="194" t="s">
        <v>67</v>
      </c>
      <c r="BQ4" s="194" t="s">
        <v>67</v>
      </c>
      <c r="BR4" s="206" t="s">
        <v>67</v>
      </c>
      <c r="BS4" s="194" t="s">
        <v>67</v>
      </c>
      <c r="BT4" s="194" t="s">
        <v>67</v>
      </c>
      <c r="BU4" s="80" t="s">
        <v>67</v>
      </c>
      <c r="BV4" s="80" t="s">
        <v>67</v>
      </c>
      <c r="BW4" s="194" t="s">
        <v>67</v>
      </c>
      <c r="BX4" s="194" t="s">
        <v>414</v>
      </c>
      <c r="BY4" s="194" t="s">
        <v>62</v>
      </c>
      <c r="BZ4" s="194" t="s">
        <v>67</v>
      </c>
      <c r="CA4" s="194" t="s">
        <v>270</v>
      </c>
      <c r="CB4" s="194" t="s">
        <v>270</v>
      </c>
      <c r="CC4" s="194" t="s">
        <v>67</v>
      </c>
      <c r="CD4" s="194" t="s">
        <v>67</v>
      </c>
      <c r="CE4" s="194" t="s">
        <v>67</v>
      </c>
      <c r="CF4" s="194" t="s">
        <v>67</v>
      </c>
      <c r="CG4" s="194" t="s">
        <v>67</v>
      </c>
      <c r="CH4" s="80" t="s">
        <v>67</v>
      </c>
      <c r="CI4" s="194" t="s">
        <v>67</v>
      </c>
      <c r="CJ4" s="80" t="s">
        <v>67</v>
      </c>
      <c r="CK4" s="80" t="s">
        <v>67</v>
      </c>
      <c r="CL4" s="194" t="s">
        <v>67</v>
      </c>
      <c r="CM4" s="194" t="s">
        <v>67</v>
      </c>
      <c r="CN4" s="80" t="s">
        <v>67</v>
      </c>
      <c r="CO4" s="194" t="s">
        <v>67</v>
      </c>
      <c r="CP4" s="194" t="s">
        <v>67</v>
      </c>
      <c r="CQ4" s="194" t="s">
        <v>67</v>
      </c>
      <c r="CR4" s="194" t="s">
        <v>62</v>
      </c>
      <c r="CS4" s="80" t="s">
        <v>67</v>
      </c>
      <c r="CT4" s="194" t="s">
        <v>270</v>
      </c>
      <c r="CU4" s="80" t="s">
        <v>67</v>
      </c>
      <c r="CV4" s="194" t="s">
        <v>67</v>
      </c>
      <c r="CW4" s="80" t="s">
        <v>67</v>
      </c>
      <c r="CX4" s="80" t="s">
        <v>270</v>
      </c>
      <c r="CY4" s="194" t="s">
        <v>67</v>
      </c>
      <c r="CZ4" s="80" t="s">
        <v>67</v>
      </c>
      <c r="DA4" s="80" t="s">
        <v>67</v>
      </c>
      <c r="DB4" s="194" t="s">
        <v>67</v>
      </c>
      <c r="DC4" s="80" t="s">
        <v>67</v>
      </c>
      <c r="DD4" s="80" t="s">
        <v>67</v>
      </c>
      <c r="DE4" s="194" t="s">
        <v>67</v>
      </c>
      <c r="DF4" s="80" t="s">
        <v>67</v>
      </c>
      <c r="DG4" s="194" t="s">
        <v>67</v>
      </c>
      <c r="DH4" s="194" t="s">
        <v>67</v>
      </c>
      <c r="DI4" s="80" t="s">
        <v>67</v>
      </c>
      <c r="DJ4" s="80" t="s">
        <v>67</v>
      </c>
      <c r="DK4" s="194" t="s">
        <v>67</v>
      </c>
      <c r="DL4" s="194" t="s">
        <v>67</v>
      </c>
      <c r="DM4" s="80" t="s">
        <v>67</v>
      </c>
      <c r="DN4" s="80" t="s">
        <v>67</v>
      </c>
      <c r="DO4" s="80" t="s">
        <v>67</v>
      </c>
      <c r="DP4" s="80" t="s">
        <v>67</v>
      </c>
      <c r="DQ4" s="80" t="s">
        <v>67</v>
      </c>
      <c r="DR4" s="80" t="s">
        <v>67</v>
      </c>
      <c r="DS4" s="80" t="s">
        <v>270</v>
      </c>
      <c r="DT4" s="80" t="s">
        <v>67</v>
      </c>
      <c r="DU4" s="206" t="s">
        <v>67</v>
      </c>
      <c r="DV4" s="80" t="s">
        <v>67</v>
      </c>
      <c r="DW4" s="206" t="s">
        <v>67</v>
      </c>
    </row>
    <row r="5" spans="1:127" ht="15.6" x14ac:dyDescent="0.3">
      <c r="A5" s="32">
        <v>17</v>
      </c>
      <c r="B5" s="549" t="s">
        <v>74</v>
      </c>
      <c r="C5" s="17" t="s">
        <v>61</v>
      </c>
      <c r="D5" s="191">
        <v>1</v>
      </c>
      <c r="E5" s="85">
        <v>1</v>
      </c>
      <c r="F5" s="85" t="s">
        <v>62</v>
      </c>
      <c r="G5" s="85">
        <v>1</v>
      </c>
      <c r="H5" s="246">
        <v>1</v>
      </c>
      <c r="I5" s="191">
        <v>1</v>
      </c>
      <c r="J5" s="191">
        <v>1</v>
      </c>
      <c r="K5" s="191" t="s">
        <v>62</v>
      </c>
      <c r="L5" s="85">
        <v>1</v>
      </c>
      <c r="M5" s="246">
        <v>1</v>
      </c>
      <c r="N5" s="191">
        <v>1</v>
      </c>
      <c r="O5" s="191">
        <v>1</v>
      </c>
      <c r="P5" s="191">
        <v>1</v>
      </c>
      <c r="Q5" s="246">
        <v>1</v>
      </c>
      <c r="R5" s="85" t="s">
        <v>62</v>
      </c>
      <c r="S5" s="191">
        <v>1</v>
      </c>
      <c r="T5" s="191">
        <v>1</v>
      </c>
      <c r="U5" s="191">
        <v>1</v>
      </c>
      <c r="V5" s="85">
        <v>1</v>
      </c>
      <c r="W5" s="191" t="s">
        <v>62</v>
      </c>
      <c r="X5" s="191">
        <v>1</v>
      </c>
      <c r="Y5" s="191">
        <v>1</v>
      </c>
      <c r="Z5" s="191">
        <v>1</v>
      </c>
      <c r="AA5" s="191">
        <v>1</v>
      </c>
      <c r="AB5" s="191">
        <v>1</v>
      </c>
      <c r="AC5" s="191">
        <v>1</v>
      </c>
      <c r="AD5" s="85">
        <v>1</v>
      </c>
      <c r="AE5" s="191">
        <v>1</v>
      </c>
      <c r="AF5" s="191" t="s">
        <v>62</v>
      </c>
      <c r="AG5" s="191" t="s">
        <v>62</v>
      </c>
      <c r="AH5" s="191">
        <v>1</v>
      </c>
      <c r="AI5" s="246" t="s">
        <v>62</v>
      </c>
      <c r="AJ5" s="192">
        <v>1</v>
      </c>
      <c r="AK5" s="192">
        <v>1</v>
      </c>
      <c r="AL5" s="191">
        <v>1</v>
      </c>
      <c r="AM5" s="191">
        <v>1</v>
      </c>
      <c r="AN5" s="85">
        <v>1</v>
      </c>
      <c r="AO5" s="85">
        <v>1</v>
      </c>
      <c r="AP5" s="85" t="s">
        <v>62</v>
      </c>
      <c r="AQ5" s="188">
        <v>1</v>
      </c>
      <c r="AR5" s="191">
        <v>1</v>
      </c>
      <c r="AS5" s="85">
        <v>1</v>
      </c>
      <c r="AT5" s="192">
        <v>1</v>
      </c>
      <c r="AU5" s="191">
        <v>1</v>
      </c>
      <c r="AV5" s="191">
        <v>1</v>
      </c>
      <c r="AW5" s="85">
        <v>1</v>
      </c>
      <c r="AX5" s="191">
        <v>1</v>
      </c>
      <c r="AY5" s="191">
        <v>1</v>
      </c>
      <c r="AZ5" s="191" t="s">
        <v>62</v>
      </c>
      <c r="BA5" s="85" t="s">
        <v>62</v>
      </c>
      <c r="BB5" s="191" t="s">
        <v>62</v>
      </c>
      <c r="BC5" s="191">
        <v>1</v>
      </c>
      <c r="BD5" s="85">
        <v>1</v>
      </c>
      <c r="BE5" s="230">
        <v>1</v>
      </c>
      <c r="BF5" s="191">
        <v>1</v>
      </c>
      <c r="BG5" s="191">
        <v>1</v>
      </c>
      <c r="BH5" s="85">
        <v>1</v>
      </c>
      <c r="BI5" s="191">
        <v>1</v>
      </c>
      <c r="BJ5" s="85">
        <v>1</v>
      </c>
      <c r="BK5" s="192">
        <v>1</v>
      </c>
      <c r="BL5" s="191" t="s">
        <v>62</v>
      </c>
      <c r="BM5" s="191">
        <v>1</v>
      </c>
      <c r="BN5" s="85">
        <v>1</v>
      </c>
      <c r="BO5" s="85" t="s">
        <v>62</v>
      </c>
      <c r="BP5" s="230">
        <v>1</v>
      </c>
      <c r="BQ5" s="191">
        <v>1</v>
      </c>
      <c r="BR5" s="85">
        <v>1</v>
      </c>
      <c r="BS5" s="191">
        <v>1</v>
      </c>
      <c r="BT5" s="85" t="s">
        <v>62</v>
      </c>
      <c r="BU5" s="85">
        <v>1</v>
      </c>
      <c r="BV5" s="85">
        <v>1</v>
      </c>
      <c r="BW5" s="191">
        <v>1</v>
      </c>
      <c r="BX5" s="191">
        <v>1</v>
      </c>
      <c r="BY5" s="85" t="s">
        <v>62</v>
      </c>
      <c r="BZ5" s="192">
        <v>1</v>
      </c>
      <c r="CA5" s="191">
        <v>1</v>
      </c>
      <c r="CB5" s="191">
        <v>1</v>
      </c>
      <c r="CC5" s="191">
        <v>1</v>
      </c>
      <c r="CD5" s="191">
        <v>1</v>
      </c>
      <c r="CE5" s="191" t="s">
        <v>62</v>
      </c>
      <c r="CF5" s="269" t="s">
        <v>62</v>
      </c>
      <c r="CG5" s="191">
        <v>1</v>
      </c>
      <c r="CH5" s="85">
        <v>1</v>
      </c>
      <c r="CI5" s="191">
        <v>1</v>
      </c>
      <c r="CJ5" s="85" t="s">
        <v>62</v>
      </c>
      <c r="CK5" s="85" t="s">
        <v>62</v>
      </c>
      <c r="CL5" s="191">
        <v>1</v>
      </c>
      <c r="CM5" s="191">
        <v>1</v>
      </c>
      <c r="CN5" s="85" t="s">
        <v>62</v>
      </c>
      <c r="CO5" s="191" t="s">
        <v>62</v>
      </c>
      <c r="CP5" s="191">
        <v>1</v>
      </c>
      <c r="CQ5" s="191" t="s">
        <v>62</v>
      </c>
      <c r="CR5" s="191">
        <v>1</v>
      </c>
      <c r="CS5" s="85" t="s">
        <v>62</v>
      </c>
      <c r="CT5" s="192" t="s">
        <v>62</v>
      </c>
      <c r="CU5" s="85">
        <v>1</v>
      </c>
      <c r="CV5" s="191">
        <v>1</v>
      </c>
      <c r="CW5" s="85">
        <v>1</v>
      </c>
      <c r="CX5" s="85">
        <v>1</v>
      </c>
      <c r="CY5" s="191">
        <v>1</v>
      </c>
      <c r="CZ5" s="85">
        <v>1</v>
      </c>
      <c r="DA5" s="85">
        <v>1</v>
      </c>
      <c r="DB5" s="191">
        <v>1</v>
      </c>
      <c r="DC5" s="85" t="s">
        <v>62</v>
      </c>
      <c r="DD5" s="85">
        <v>1</v>
      </c>
      <c r="DE5" s="191">
        <v>1</v>
      </c>
      <c r="DF5" s="85">
        <v>1</v>
      </c>
      <c r="DG5" s="191" t="s">
        <v>62</v>
      </c>
      <c r="DH5" s="191">
        <v>1</v>
      </c>
      <c r="DI5" s="85">
        <v>1</v>
      </c>
      <c r="DJ5" s="85">
        <v>1</v>
      </c>
      <c r="DK5" s="191">
        <v>1</v>
      </c>
      <c r="DL5" s="191">
        <v>1</v>
      </c>
      <c r="DM5" s="85">
        <v>1</v>
      </c>
      <c r="DN5" s="85" t="s">
        <v>62</v>
      </c>
      <c r="DO5" s="203" t="s">
        <v>62</v>
      </c>
      <c r="DP5" s="85">
        <v>1</v>
      </c>
      <c r="DQ5" s="85">
        <v>1</v>
      </c>
      <c r="DR5" s="85">
        <v>1</v>
      </c>
      <c r="DS5" s="85">
        <v>1</v>
      </c>
      <c r="DT5" s="85">
        <v>1</v>
      </c>
      <c r="DU5" s="85">
        <v>1</v>
      </c>
      <c r="DV5" s="85">
        <v>1</v>
      </c>
      <c r="DW5" s="85">
        <v>1</v>
      </c>
    </row>
    <row r="6" spans="1:127" ht="31.2" x14ac:dyDescent="0.3">
      <c r="A6" s="6">
        <v>18</v>
      </c>
      <c r="B6" s="549"/>
      <c r="C6" s="18" t="s">
        <v>63</v>
      </c>
      <c r="D6" s="216">
        <v>1</v>
      </c>
      <c r="E6" s="85">
        <v>1</v>
      </c>
      <c r="F6" s="85" t="s">
        <v>62</v>
      </c>
      <c r="G6" s="78">
        <v>1</v>
      </c>
      <c r="H6" s="247">
        <v>1</v>
      </c>
      <c r="I6" s="191">
        <v>1</v>
      </c>
      <c r="J6" s="216">
        <v>1</v>
      </c>
      <c r="K6" s="191" t="s">
        <v>62</v>
      </c>
      <c r="L6" s="78">
        <v>1</v>
      </c>
      <c r="M6" s="247">
        <v>1</v>
      </c>
      <c r="N6" s="216">
        <v>1</v>
      </c>
      <c r="O6" s="216">
        <v>1</v>
      </c>
      <c r="P6" s="191">
        <v>1</v>
      </c>
      <c r="Q6" s="247">
        <v>1</v>
      </c>
      <c r="R6" s="78" t="s">
        <v>62</v>
      </c>
      <c r="S6" s="216">
        <v>1</v>
      </c>
      <c r="T6" s="191">
        <v>1</v>
      </c>
      <c r="U6" s="216">
        <v>1</v>
      </c>
      <c r="V6" s="78">
        <v>1</v>
      </c>
      <c r="W6" s="191" t="s">
        <v>62</v>
      </c>
      <c r="X6" s="216">
        <v>1</v>
      </c>
      <c r="Y6" s="191">
        <v>1</v>
      </c>
      <c r="Z6" s="216">
        <v>1</v>
      </c>
      <c r="AA6" s="216">
        <v>1</v>
      </c>
      <c r="AB6" s="216">
        <v>1</v>
      </c>
      <c r="AC6" s="216">
        <v>1</v>
      </c>
      <c r="AD6" s="78">
        <v>1</v>
      </c>
      <c r="AE6" s="191">
        <v>1</v>
      </c>
      <c r="AF6" s="216" t="s">
        <v>62</v>
      </c>
      <c r="AG6" s="216" t="s">
        <v>62</v>
      </c>
      <c r="AH6" s="216">
        <v>1</v>
      </c>
      <c r="AI6" s="246" t="s">
        <v>62</v>
      </c>
      <c r="AJ6" s="189">
        <v>1</v>
      </c>
      <c r="AK6" s="191">
        <v>1</v>
      </c>
      <c r="AL6" s="216">
        <v>1</v>
      </c>
      <c r="AM6" s="191">
        <v>1</v>
      </c>
      <c r="AN6" s="78">
        <v>1</v>
      </c>
      <c r="AO6" s="78">
        <v>1</v>
      </c>
      <c r="AP6" s="78" t="s">
        <v>62</v>
      </c>
      <c r="AQ6" s="78">
        <v>1</v>
      </c>
      <c r="AR6" s="216">
        <v>1</v>
      </c>
      <c r="AS6" s="78">
        <v>1</v>
      </c>
      <c r="AT6" s="189">
        <v>1</v>
      </c>
      <c r="AU6" s="191">
        <v>1</v>
      </c>
      <c r="AV6" s="212">
        <v>1</v>
      </c>
      <c r="AW6" s="78">
        <v>1</v>
      </c>
      <c r="AX6" s="216">
        <v>1</v>
      </c>
      <c r="AY6" s="216">
        <v>1</v>
      </c>
      <c r="AZ6" s="191" t="s">
        <v>62</v>
      </c>
      <c r="BA6" s="78" t="s">
        <v>62</v>
      </c>
      <c r="BB6" s="191" t="s">
        <v>62</v>
      </c>
      <c r="BC6" s="191">
        <v>1</v>
      </c>
      <c r="BD6" s="78">
        <v>1</v>
      </c>
      <c r="BE6" s="227">
        <v>1</v>
      </c>
      <c r="BF6" s="216">
        <v>1</v>
      </c>
      <c r="BG6" s="191">
        <v>1</v>
      </c>
      <c r="BH6" s="78">
        <v>1</v>
      </c>
      <c r="BI6" s="191">
        <v>1</v>
      </c>
      <c r="BJ6" s="78">
        <v>1</v>
      </c>
      <c r="BK6" s="189">
        <v>1</v>
      </c>
      <c r="BL6" s="191" t="s">
        <v>62</v>
      </c>
      <c r="BM6" s="266">
        <v>1</v>
      </c>
      <c r="BN6" s="78">
        <v>1</v>
      </c>
      <c r="BO6" s="78" t="s">
        <v>62</v>
      </c>
      <c r="BP6" s="226">
        <v>1</v>
      </c>
      <c r="BQ6" s="191">
        <v>1</v>
      </c>
      <c r="BR6" s="85">
        <v>1</v>
      </c>
      <c r="BS6" s="216">
        <v>1</v>
      </c>
      <c r="BT6" s="85" t="s">
        <v>62</v>
      </c>
      <c r="BU6" s="78">
        <v>1</v>
      </c>
      <c r="BV6" s="78">
        <v>1</v>
      </c>
      <c r="BW6" s="191">
        <v>0.5</v>
      </c>
      <c r="BX6" s="216">
        <v>1</v>
      </c>
      <c r="BY6" s="78" t="s">
        <v>62</v>
      </c>
      <c r="BZ6" s="189">
        <v>1</v>
      </c>
      <c r="CA6" s="216">
        <v>1</v>
      </c>
      <c r="CB6" s="216">
        <v>1</v>
      </c>
      <c r="CC6" s="216">
        <v>1</v>
      </c>
      <c r="CD6" s="216">
        <v>1</v>
      </c>
      <c r="CE6" s="216" t="s">
        <v>62</v>
      </c>
      <c r="CF6" s="224" t="s">
        <v>62</v>
      </c>
      <c r="CG6" s="216">
        <v>1</v>
      </c>
      <c r="CH6" s="78">
        <v>1</v>
      </c>
      <c r="CI6" s="216">
        <v>1</v>
      </c>
      <c r="CJ6" s="78" t="s">
        <v>62</v>
      </c>
      <c r="CK6" s="85" t="s">
        <v>62</v>
      </c>
      <c r="CL6" s="216">
        <v>1</v>
      </c>
      <c r="CM6" s="216">
        <v>1</v>
      </c>
      <c r="CN6" s="78" t="s">
        <v>62</v>
      </c>
      <c r="CO6" s="216" t="s">
        <v>62</v>
      </c>
      <c r="CP6" s="216">
        <v>1</v>
      </c>
      <c r="CQ6" s="191" t="s">
        <v>62</v>
      </c>
      <c r="CR6" s="191">
        <v>1</v>
      </c>
      <c r="CS6" s="78" t="s">
        <v>62</v>
      </c>
      <c r="CT6" s="191" t="s">
        <v>62</v>
      </c>
      <c r="CU6" s="82">
        <v>1</v>
      </c>
      <c r="CV6" s="216">
        <v>1</v>
      </c>
      <c r="CW6" s="78">
        <v>1</v>
      </c>
      <c r="CX6" s="78">
        <v>1</v>
      </c>
      <c r="CY6" s="216">
        <v>1</v>
      </c>
      <c r="CZ6" s="78">
        <v>1</v>
      </c>
      <c r="DA6" s="78">
        <v>1</v>
      </c>
      <c r="DB6" s="216">
        <v>1</v>
      </c>
      <c r="DC6" s="78" t="s">
        <v>62</v>
      </c>
      <c r="DD6" s="78">
        <v>1</v>
      </c>
      <c r="DE6" s="216">
        <v>1</v>
      </c>
      <c r="DF6" s="78">
        <v>0</v>
      </c>
      <c r="DG6" s="191" t="s">
        <v>62</v>
      </c>
      <c r="DH6" s="216">
        <v>1</v>
      </c>
      <c r="DI6" s="78">
        <v>1</v>
      </c>
      <c r="DJ6" s="78">
        <v>1</v>
      </c>
      <c r="DK6" s="216">
        <v>1</v>
      </c>
      <c r="DL6" s="216">
        <v>1</v>
      </c>
      <c r="DM6" s="85">
        <v>1</v>
      </c>
      <c r="DN6" s="78" t="s">
        <v>62</v>
      </c>
      <c r="DO6" s="58" t="s">
        <v>62</v>
      </c>
      <c r="DP6" s="78">
        <v>0.5</v>
      </c>
      <c r="DQ6" s="78">
        <v>1</v>
      </c>
      <c r="DR6" s="78">
        <v>1</v>
      </c>
      <c r="DS6" s="78">
        <v>1</v>
      </c>
      <c r="DT6" s="78">
        <v>1</v>
      </c>
      <c r="DU6" s="78">
        <v>1</v>
      </c>
      <c r="DV6" s="85">
        <v>1</v>
      </c>
      <c r="DW6" s="78">
        <v>1</v>
      </c>
    </row>
    <row r="7" spans="1:127" ht="46.8" x14ac:dyDescent="0.3">
      <c r="A7" s="22">
        <v>19</v>
      </c>
      <c r="B7" s="549"/>
      <c r="C7" s="18" t="s">
        <v>64</v>
      </c>
      <c r="D7" s="216">
        <v>1</v>
      </c>
      <c r="E7" s="85">
        <v>1</v>
      </c>
      <c r="F7" s="85" t="s">
        <v>62</v>
      </c>
      <c r="G7" s="84">
        <v>0</v>
      </c>
      <c r="H7" s="247">
        <v>1</v>
      </c>
      <c r="I7" s="191">
        <v>1</v>
      </c>
      <c r="J7" s="216">
        <v>1</v>
      </c>
      <c r="K7" s="191" t="s">
        <v>62</v>
      </c>
      <c r="L7" s="84">
        <v>0</v>
      </c>
      <c r="M7" s="84">
        <v>0</v>
      </c>
      <c r="N7" s="216">
        <v>1</v>
      </c>
      <c r="O7" s="216">
        <v>0</v>
      </c>
      <c r="P7" s="216">
        <v>0</v>
      </c>
      <c r="Q7" s="253">
        <v>0</v>
      </c>
      <c r="R7" s="78" t="s">
        <v>62</v>
      </c>
      <c r="S7" s="216">
        <v>0.5</v>
      </c>
      <c r="T7" s="216">
        <v>0.5</v>
      </c>
      <c r="U7" s="216">
        <v>1</v>
      </c>
      <c r="V7" s="84">
        <v>0</v>
      </c>
      <c r="W7" s="192" t="s">
        <v>62</v>
      </c>
      <c r="X7" s="216">
        <v>1</v>
      </c>
      <c r="Y7" s="191">
        <v>1</v>
      </c>
      <c r="Z7" s="216">
        <v>1</v>
      </c>
      <c r="AA7" s="216">
        <v>1</v>
      </c>
      <c r="AB7" s="216">
        <v>0.5</v>
      </c>
      <c r="AC7" s="216">
        <v>1</v>
      </c>
      <c r="AD7" s="78">
        <v>1</v>
      </c>
      <c r="AE7" s="216">
        <v>1</v>
      </c>
      <c r="AF7" s="216" t="s">
        <v>62</v>
      </c>
      <c r="AG7" s="216" t="s">
        <v>62</v>
      </c>
      <c r="AH7" s="216">
        <v>1</v>
      </c>
      <c r="AI7" s="246" t="s">
        <v>62</v>
      </c>
      <c r="AJ7" s="189">
        <v>1</v>
      </c>
      <c r="AK7" s="189">
        <v>0</v>
      </c>
      <c r="AL7" s="216">
        <v>1</v>
      </c>
      <c r="AM7" s="191">
        <v>1</v>
      </c>
      <c r="AN7" s="78">
        <v>0</v>
      </c>
      <c r="AO7" s="78">
        <v>1</v>
      </c>
      <c r="AP7" s="78" t="s">
        <v>62</v>
      </c>
      <c r="AQ7" s="84">
        <v>1</v>
      </c>
      <c r="AR7" s="216">
        <v>1</v>
      </c>
      <c r="AS7" s="84">
        <v>0</v>
      </c>
      <c r="AT7" s="189">
        <v>0.5</v>
      </c>
      <c r="AU7" s="191">
        <v>0.5</v>
      </c>
      <c r="AV7" s="189">
        <v>1</v>
      </c>
      <c r="AW7" s="78">
        <v>1</v>
      </c>
      <c r="AX7" s="216">
        <v>1</v>
      </c>
      <c r="AY7" s="216">
        <v>1</v>
      </c>
      <c r="AZ7" s="191" t="s">
        <v>62</v>
      </c>
      <c r="BA7" s="224" t="s">
        <v>62</v>
      </c>
      <c r="BB7" s="191" t="s">
        <v>62</v>
      </c>
      <c r="BC7" s="191">
        <v>1</v>
      </c>
      <c r="BD7" s="84">
        <v>0</v>
      </c>
      <c r="BE7" s="228">
        <v>1</v>
      </c>
      <c r="BF7" s="216">
        <v>1</v>
      </c>
      <c r="BG7" s="84">
        <v>0</v>
      </c>
      <c r="BH7" s="78">
        <v>1</v>
      </c>
      <c r="BI7" s="191">
        <v>1</v>
      </c>
      <c r="BJ7" s="78">
        <v>1</v>
      </c>
      <c r="BK7" s="78">
        <v>0</v>
      </c>
      <c r="BL7" s="216" t="s">
        <v>62</v>
      </c>
      <c r="BM7" s="266">
        <v>1</v>
      </c>
      <c r="BN7" s="84">
        <v>0</v>
      </c>
      <c r="BO7" s="78" t="s">
        <v>62</v>
      </c>
      <c r="BP7" s="226">
        <v>0</v>
      </c>
      <c r="BQ7" s="191">
        <v>1</v>
      </c>
      <c r="BR7" s="85">
        <v>1</v>
      </c>
      <c r="BS7" s="216">
        <v>1</v>
      </c>
      <c r="BT7" s="85" t="s">
        <v>62</v>
      </c>
      <c r="BU7" s="78">
        <v>0</v>
      </c>
      <c r="BV7" s="78">
        <v>1</v>
      </c>
      <c r="BW7" s="191">
        <v>0</v>
      </c>
      <c r="BX7" s="216">
        <v>1</v>
      </c>
      <c r="BY7" s="78" t="s">
        <v>62</v>
      </c>
      <c r="BZ7" s="84">
        <v>0</v>
      </c>
      <c r="CA7" s="216">
        <v>1</v>
      </c>
      <c r="CB7" s="216">
        <v>1</v>
      </c>
      <c r="CC7" s="216">
        <v>1</v>
      </c>
      <c r="CD7" s="216">
        <v>0.5</v>
      </c>
      <c r="CE7" s="216" t="s">
        <v>62</v>
      </c>
      <c r="CF7" s="224" t="s">
        <v>62</v>
      </c>
      <c r="CG7" s="216">
        <v>1</v>
      </c>
      <c r="CH7" s="78">
        <v>1</v>
      </c>
      <c r="CI7" s="216">
        <v>1</v>
      </c>
      <c r="CJ7" s="78" t="s">
        <v>62</v>
      </c>
      <c r="CK7" s="85" t="s">
        <v>62</v>
      </c>
      <c r="CL7" s="216">
        <v>1</v>
      </c>
      <c r="CM7" s="216">
        <v>1</v>
      </c>
      <c r="CN7" s="78" t="s">
        <v>62</v>
      </c>
      <c r="CO7" s="216" t="s">
        <v>62</v>
      </c>
      <c r="CP7" s="216">
        <v>1</v>
      </c>
      <c r="CQ7" s="191" t="s">
        <v>62</v>
      </c>
      <c r="CR7" s="191">
        <v>1</v>
      </c>
      <c r="CS7" s="78" t="s">
        <v>62</v>
      </c>
      <c r="CT7" s="216" t="s">
        <v>62</v>
      </c>
      <c r="CU7" s="78">
        <v>1</v>
      </c>
      <c r="CV7" s="216">
        <v>0</v>
      </c>
      <c r="CW7" s="84">
        <v>0</v>
      </c>
      <c r="CX7" s="78">
        <v>1</v>
      </c>
      <c r="CY7" s="216">
        <v>1</v>
      </c>
      <c r="CZ7" s="78">
        <v>0</v>
      </c>
      <c r="DA7" s="84">
        <v>0</v>
      </c>
      <c r="DB7" s="216">
        <v>1</v>
      </c>
      <c r="DC7" s="78" t="s">
        <v>62</v>
      </c>
      <c r="DD7" s="78">
        <v>1</v>
      </c>
      <c r="DE7" s="85">
        <v>0</v>
      </c>
      <c r="DF7" s="78">
        <v>0</v>
      </c>
      <c r="DG7" s="191" t="s">
        <v>62</v>
      </c>
      <c r="DH7" s="216">
        <v>1</v>
      </c>
      <c r="DI7" s="84">
        <v>0</v>
      </c>
      <c r="DJ7" s="78">
        <v>1</v>
      </c>
      <c r="DK7" s="216">
        <v>1</v>
      </c>
      <c r="DL7" s="216">
        <v>1</v>
      </c>
      <c r="DM7" s="85">
        <v>1</v>
      </c>
      <c r="DN7" s="78" t="s">
        <v>62</v>
      </c>
      <c r="DO7" s="58" t="s">
        <v>62</v>
      </c>
      <c r="DP7" s="78">
        <v>1</v>
      </c>
      <c r="DQ7" s="78">
        <v>1</v>
      </c>
      <c r="DR7" s="84">
        <v>0</v>
      </c>
      <c r="DS7" s="78">
        <v>1</v>
      </c>
      <c r="DT7" s="78">
        <v>1</v>
      </c>
      <c r="DU7" s="78">
        <v>1</v>
      </c>
      <c r="DV7" s="78">
        <v>0</v>
      </c>
      <c r="DW7" s="78">
        <v>0.5</v>
      </c>
    </row>
    <row r="8" spans="1:127" ht="31.8" thickBot="1" x14ac:dyDescent="0.35">
      <c r="A8" s="33">
        <v>20</v>
      </c>
      <c r="B8" s="550"/>
      <c r="C8" s="19" t="s">
        <v>65</v>
      </c>
      <c r="D8" s="190">
        <v>1</v>
      </c>
      <c r="E8" s="79">
        <v>1</v>
      </c>
      <c r="F8" s="85" t="s">
        <v>62</v>
      </c>
      <c r="G8" s="84">
        <v>0</v>
      </c>
      <c r="H8" s="272">
        <v>1</v>
      </c>
      <c r="I8" s="190">
        <v>1</v>
      </c>
      <c r="J8" s="190">
        <v>1</v>
      </c>
      <c r="K8" s="191" t="s">
        <v>62</v>
      </c>
      <c r="L8" s="84">
        <v>1</v>
      </c>
      <c r="M8" s="248">
        <v>1</v>
      </c>
      <c r="N8" s="190">
        <v>1</v>
      </c>
      <c r="O8" s="190">
        <v>0</v>
      </c>
      <c r="P8" s="190">
        <v>1</v>
      </c>
      <c r="Q8" s="254">
        <v>1</v>
      </c>
      <c r="R8" s="79" t="s">
        <v>62</v>
      </c>
      <c r="S8" s="190">
        <v>0.5</v>
      </c>
      <c r="T8" s="190">
        <v>1</v>
      </c>
      <c r="U8" s="190">
        <v>1</v>
      </c>
      <c r="V8" s="79">
        <v>0</v>
      </c>
      <c r="W8" s="193" t="s">
        <v>62</v>
      </c>
      <c r="X8" s="190">
        <v>1</v>
      </c>
      <c r="Y8" s="190">
        <v>1</v>
      </c>
      <c r="Z8" s="190">
        <v>1</v>
      </c>
      <c r="AA8" s="190">
        <v>1</v>
      </c>
      <c r="AB8" s="190">
        <v>0</v>
      </c>
      <c r="AC8" s="190">
        <v>1</v>
      </c>
      <c r="AD8" s="84">
        <v>1</v>
      </c>
      <c r="AE8" s="190">
        <v>1</v>
      </c>
      <c r="AF8" s="190" t="s">
        <v>62</v>
      </c>
      <c r="AG8" s="190" t="s">
        <v>62</v>
      </c>
      <c r="AH8" s="190">
        <v>0</v>
      </c>
      <c r="AI8" s="246" t="s">
        <v>62</v>
      </c>
      <c r="AJ8" s="205">
        <v>1</v>
      </c>
      <c r="AK8" s="205">
        <v>0</v>
      </c>
      <c r="AL8" s="190">
        <v>1</v>
      </c>
      <c r="AM8" s="191">
        <v>1</v>
      </c>
      <c r="AN8" s="79">
        <v>1</v>
      </c>
      <c r="AO8" s="79">
        <v>1</v>
      </c>
      <c r="AP8" s="225" t="s">
        <v>62</v>
      </c>
      <c r="AQ8" s="78">
        <v>1</v>
      </c>
      <c r="AR8" s="190">
        <v>1</v>
      </c>
      <c r="AS8" s="79">
        <v>0</v>
      </c>
      <c r="AT8" s="205">
        <v>0.5</v>
      </c>
      <c r="AU8" s="191">
        <v>1</v>
      </c>
      <c r="AV8" s="191">
        <v>1</v>
      </c>
      <c r="AW8" s="84">
        <v>0</v>
      </c>
      <c r="AX8" s="190">
        <v>0.5</v>
      </c>
      <c r="AY8" s="218">
        <v>1</v>
      </c>
      <c r="AZ8" s="191" t="s">
        <v>62</v>
      </c>
      <c r="BA8" s="225" t="s">
        <v>62</v>
      </c>
      <c r="BB8" s="191" t="s">
        <v>62</v>
      </c>
      <c r="BC8" s="191">
        <v>0</v>
      </c>
      <c r="BD8" s="79">
        <v>1</v>
      </c>
      <c r="BE8" s="229">
        <v>1</v>
      </c>
      <c r="BF8" s="190">
        <v>0.5</v>
      </c>
      <c r="BG8" s="84">
        <v>0</v>
      </c>
      <c r="BH8" s="78">
        <v>1</v>
      </c>
      <c r="BI8" s="218">
        <v>1</v>
      </c>
      <c r="BJ8" s="79">
        <v>1</v>
      </c>
      <c r="BK8" s="225">
        <v>0</v>
      </c>
      <c r="BL8" s="190" t="s">
        <v>62</v>
      </c>
      <c r="BM8" s="84">
        <v>0</v>
      </c>
      <c r="BN8" s="84">
        <v>0.5</v>
      </c>
      <c r="BO8" s="78" t="s">
        <v>62</v>
      </c>
      <c r="BP8" s="238">
        <v>0</v>
      </c>
      <c r="BQ8" s="191">
        <v>1</v>
      </c>
      <c r="BR8" s="79">
        <v>1</v>
      </c>
      <c r="BS8" s="190">
        <v>1</v>
      </c>
      <c r="BT8" s="85" t="s">
        <v>62</v>
      </c>
      <c r="BU8" s="84">
        <v>0</v>
      </c>
      <c r="BV8" s="84">
        <v>1</v>
      </c>
      <c r="BW8" s="191">
        <v>0</v>
      </c>
      <c r="BX8" s="190">
        <v>1</v>
      </c>
      <c r="BY8" s="78" t="s">
        <v>62</v>
      </c>
      <c r="BZ8" s="240">
        <v>1</v>
      </c>
      <c r="CA8" s="190">
        <v>1</v>
      </c>
      <c r="CB8" s="190">
        <v>1</v>
      </c>
      <c r="CC8" s="190">
        <v>0.5</v>
      </c>
      <c r="CD8" s="190">
        <v>1</v>
      </c>
      <c r="CE8" s="190" t="s">
        <v>62</v>
      </c>
      <c r="CF8" s="268" t="s">
        <v>62</v>
      </c>
      <c r="CG8" s="190">
        <v>1</v>
      </c>
      <c r="CH8" s="79">
        <v>0</v>
      </c>
      <c r="CI8" s="216">
        <v>1</v>
      </c>
      <c r="CJ8" s="84" t="s">
        <v>62</v>
      </c>
      <c r="CK8" s="85" t="s">
        <v>62</v>
      </c>
      <c r="CL8" s="190">
        <v>1</v>
      </c>
      <c r="CM8" s="190">
        <v>0</v>
      </c>
      <c r="CN8" s="84" t="s">
        <v>62</v>
      </c>
      <c r="CO8" s="190" t="s">
        <v>62</v>
      </c>
      <c r="CP8" s="190">
        <v>0</v>
      </c>
      <c r="CQ8" s="241" t="s">
        <v>62</v>
      </c>
      <c r="CR8" s="190">
        <v>1</v>
      </c>
      <c r="CS8" s="78" t="s">
        <v>62</v>
      </c>
      <c r="CT8" s="218" t="s">
        <v>62</v>
      </c>
      <c r="CU8" s="84">
        <v>1</v>
      </c>
      <c r="CV8" s="190">
        <v>1</v>
      </c>
      <c r="CW8" s="84">
        <v>1</v>
      </c>
      <c r="CX8" s="84">
        <v>1</v>
      </c>
      <c r="CY8" s="190">
        <v>0.5</v>
      </c>
      <c r="CZ8" s="84">
        <v>0</v>
      </c>
      <c r="DA8" s="84">
        <v>1</v>
      </c>
      <c r="DB8" s="190">
        <v>1</v>
      </c>
      <c r="DC8" s="78" t="s">
        <v>62</v>
      </c>
      <c r="DD8" s="84">
        <v>1</v>
      </c>
      <c r="DE8" s="243">
        <v>0</v>
      </c>
      <c r="DF8" s="84">
        <v>0</v>
      </c>
      <c r="DG8" s="218" t="s">
        <v>62</v>
      </c>
      <c r="DH8" s="190">
        <v>1</v>
      </c>
      <c r="DI8" s="84">
        <v>0</v>
      </c>
      <c r="DJ8" s="84">
        <v>1</v>
      </c>
      <c r="DK8" s="190">
        <v>1</v>
      </c>
      <c r="DL8" s="190">
        <v>1</v>
      </c>
      <c r="DM8" s="84">
        <v>0</v>
      </c>
      <c r="DN8" s="79" t="s">
        <v>62</v>
      </c>
      <c r="DO8" s="55" t="s">
        <v>62</v>
      </c>
      <c r="DP8" s="79">
        <v>1</v>
      </c>
      <c r="DQ8" s="84">
        <v>1</v>
      </c>
      <c r="DR8" s="84">
        <v>0</v>
      </c>
      <c r="DS8" s="79">
        <v>0</v>
      </c>
      <c r="DT8" s="84">
        <v>1</v>
      </c>
      <c r="DU8" s="79">
        <v>1</v>
      </c>
      <c r="DV8" s="84">
        <v>1</v>
      </c>
      <c r="DW8" s="84">
        <v>0.5</v>
      </c>
    </row>
    <row r="9" spans="1:127" ht="15.75" customHeight="1" x14ac:dyDescent="0.3">
      <c r="A9" s="21">
        <v>21</v>
      </c>
      <c r="B9" s="551" t="s">
        <v>75</v>
      </c>
      <c r="C9" s="20" t="s">
        <v>61</v>
      </c>
      <c r="D9" s="213">
        <v>1</v>
      </c>
      <c r="E9" s="85">
        <v>1</v>
      </c>
      <c r="F9" s="77">
        <v>1</v>
      </c>
      <c r="G9" s="77" t="s">
        <v>62</v>
      </c>
      <c r="H9" s="275">
        <v>1</v>
      </c>
      <c r="I9" s="213">
        <v>1</v>
      </c>
      <c r="J9" s="77" t="s">
        <v>62</v>
      </c>
      <c r="K9" s="213" t="s">
        <v>62</v>
      </c>
      <c r="L9" s="77">
        <v>1</v>
      </c>
      <c r="M9" s="77" t="s">
        <v>62</v>
      </c>
      <c r="N9" s="77" t="s">
        <v>62</v>
      </c>
      <c r="O9" s="77" t="s">
        <v>62</v>
      </c>
      <c r="P9" s="77" t="s">
        <v>62</v>
      </c>
      <c r="Q9" s="77" t="s">
        <v>62</v>
      </c>
      <c r="R9" s="85" t="s">
        <v>62</v>
      </c>
      <c r="S9" s="213">
        <v>1</v>
      </c>
      <c r="T9" s="213">
        <v>1</v>
      </c>
      <c r="U9" s="213">
        <v>1</v>
      </c>
      <c r="V9" s="77">
        <v>1</v>
      </c>
      <c r="W9" s="195" t="s">
        <v>62</v>
      </c>
      <c r="X9" s="213">
        <v>1</v>
      </c>
      <c r="Y9" s="213">
        <v>1</v>
      </c>
      <c r="Z9" s="213">
        <v>1</v>
      </c>
      <c r="AA9" s="213">
        <v>1</v>
      </c>
      <c r="AB9" s="77" t="s">
        <v>62</v>
      </c>
      <c r="AC9" s="77" t="s">
        <v>62</v>
      </c>
      <c r="AD9" s="77">
        <v>1</v>
      </c>
      <c r="AE9" s="213">
        <v>1</v>
      </c>
      <c r="AF9" s="213" t="s">
        <v>62</v>
      </c>
      <c r="AG9" s="213" t="s">
        <v>62</v>
      </c>
      <c r="AH9" s="213">
        <v>1</v>
      </c>
      <c r="AI9" s="77" t="s">
        <v>62</v>
      </c>
      <c r="AJ9" s="77" t="s">
        <v>62</v>
      </c>
      <c r="AK9" s="209">
        <v>1</v>
      </c>
      <c r="AL9" s="213">
        <v>1</v>
      </c>
      <c r="AM9" s="213">
        <v>1</v>
      </c>
      <c r="AN9" s="85">
        <v>1</v>
      </c>
      <c r="AO9" s="85">
        <v>1</v>
      </c>
      <c r="AP9" s="85" t="s">
        <v>62</v>
      </c>
      <c r="AQ9" s="77" t="s">
        <v>62</v>
      </c>
      <c r="AR9" s="77" t="s">
        <v>62</v>
      </c>
      <c r="AS9" s="77" t="s">
        <v>62</v>
      </c>
      <c r="AT9" s="77" t="s">
        <v>62</v>
      </c>
      <c r="AU9" s="77" t="s">
        <v>62</v>
      </c>
      <c r="AV9" s="213">
        <v>1</v>
      </c>
      <c r="AW9" s="77" t="s">
        <v>62</v>
      </c>
      <c r="AX9" s="213">
        <v>1</v>
      </c>
      <c r="AY9" s="77" t="s">
        <v>62</v>
      </c>
      <c r="AZ9" s="77" t="s">
        <v>62</v>
      </c>
      <c r="BA9" s="85" t="s">
        <v>62</v>
      </c>
      <c r="BB9" s="77" t="s">
        <v>62</v>
      </c>
      <c r="BC9" s="77" t="s">
        <v>62</v>
      </c>
      <c r="BD9" s="85">
        <v>1</v>
      </c>
      <c r="BE9" s="213">
        <v>1</v>
      </c>
      <c r="BF9" s="213">
        <v>1</v>
      </c>
      <c r="BG9" s="77" t="s">
        <v>62</v>
      </c>
      <c r="BH9" s="77">
        <v>1</v>
      </c>
      <c r="BI9" s="191">
        <v>1</v>
      </c>
      <c r="BJ9" s="85">
        <v>1</v>
      </c>
      <c r="BK9" s="77" t="s">
        <v>62</v>
      </c>
      <c r="BL9" s="77" t="s">
        <v>62</v>
      </c>
      <c r="BM9" s="77" t="s">
        <v>62</v>
      </c>
      <c r="BN9" s="77">
        <v>1</v>
      </c>
      <c r="BO9" s="77" t="s">
        <v>62</v>
      </c>
      <c r="BP9" s="77" t="s">
        <v>62</v>
      </c>
      <c r="BQ9" s="77" t="s">
        <v>62</v>
      </c>
      <c r="BR9" s="85">
        <v>1</v>
      </c>
      <c r="BS9" s="213">
        <v>1</v>
      </c>
      <c r="BT9" s="77">
        <v>1</v>
      </c>
      <c r="BU9" s="77">
        <v>1</v>
      </c>
      <c r="BV9" s="77" t="s">
        <v>62</v>
      </c>
      <c r="BW9" s="213" t="s">
        <v>62</v>
      </c>
      <c r="BX9" s="77" t="s">
        <v>62</v>
      </c>
      <c r="BY9" s="213">
        <v>1</v>
      </c>
      <c r="BZ9" s="77" t="s">
        <v>62</v>
      </c>
      <c r="CA9" s="213">
        <v>1</v>
      </c>
      <c r="CB9" s="213">
        <v>1</v>
      </c>
      <c r="CC9" s="77" t="s">
        <v>62</v>
      </c>
      <c r="CD9" s="77" t="s">
        <v>62</v>
      </c>
      <c r="CE9" s="213">
        <v>1</v>
      </c>
      <c r="CF9" s="85" t="s">
        <v>62</v>
      </c>
      <c r="CG9" s="213">
        <v>1</v>
      </c>
      <c r="CH9" s="77" t="s">
        <v>62</v>
      </c>
      <c r="CI9" s="213">
        <v>1</v>
      </c>
      <c r="CJ9" s="77">
        <v>1</v>
      </c>
      <c r="CK9" s="77">
        <v>1</v>
      </c>
      <c r="CL9" s="213">
        <v>1</v>
      </c>
      <c r="CM9" s="77" t="s">
        <v>62</v>
      </c>
      <c r="CN9" s="77" t="s">
        <v>62</v>
      </c>
      <c r="CO9" s="213" t="s">
        <v>62</v>
      </c>
      <c r="CP9" s="213" t="s">
        <v>62</v>
      </c>
      <c r="CQ9" s="191" t="s">
        <v>62</v>
      </c>
      <c r="CR9" s="77" t="s">
        <v>62</v>
      </c>
      <c r="CS9" s="77" t="s">
        <v>62</v>
      </c>
      <c r="CT9" s="209" t="s">
        <v>62</v>
      </c>
      <c r="CU9" s="77" t="s">
        <v>62</v>
      </c>
      <c r="CV9" s="213" t="s">
        <v>62</v>
      </c>
      <c r="CW9" s="77">
        <v>1</v>
      </c>
      <c r="CX9" s="77">
        <v>1</v>
      </c>
      <c r="CY9" s="77" t="s">
        <v>62</v>
      </c>
      <c r="CZ9" s="77" t="s">
        <v>62</v>
      </c>
      <c r="DA9" s="77">
        <v>1</v>
      </c>
      <c r="DB9" s="213" t="s">
        <v>62</v>
      </c>
      <c r="DC9" s="77" t="s">
        <v>62</v>
      </c>
      <c r="DD9" s="77">
        <v>1</v>
      </c>
      <c r="DE9" s="77" t="s">
        <v>62</v>
      </c>
      <c r="DF9" s="77" t="s">
        <v>62</v>
      </c>
      <c r="DG9" s="85" t="s">
        <v>62</v>
      </c>
      <c r="DH9" s="213">
        <v>1</v>
      </c>
      <c r="DI9" s="77">
        <v>1</v>
      </c>
      <c r="DJ9" s="77" t="s">
        <v>62</v>
      </c>
      <c r="DK9" s="77" t="s">
        <v>62</v>
      </c>
      <c r="DL9" s="77" t="s">
        <v>62</v>
      </c>
      <c r="DM9" s="77" t="s">
        <v>62</v>
      </c>
      <c r="DN9" s="77" t="s">
        <v>62</v>
      </c>
      <c r="DO9" s="203" t="s">
        <v>62</v>
      </c>
      <c r="DP9" s="203" t="s">
        <v>62</v>
      </c>
      <c r="DQ9" s="77" t="s">
        <v>62</v>
      </c>
      <c r="DR9" s="77" t="s">
        <v>62</v>
      </c>
      <c r="DS9" s="85">
        <v>1</v>
      </c>
      <c r="DT9" s="77" t="s">
        <v>62</v>
      </c>
      <c r="DU9" s="85">
        <v>1</v>
      </c>
      <c r="DV9" s="77" t="s">
        <v>62</v>
      </c>
      <c r="DW9" s="77">
        <v>1</v>
      </c>
    </row>
    <row r="10" spans="1:127" ht="31.2" x14ac:dyDescent="0.3">
      <c r="A10" s="6">
        <v>22</v>
      </c>
      <c r="B10" s="549"/>
      <c r="C10" s="18" t="s">
        <v>63</v>
      </c>
      <c r="D10" s="216">
        <v>1</v>
      </c>
      <c r="E10" s="85">
        <v>1</v>
      </c>
      <c r="F10" s="78">
        <v>1</v>
      </c>
      <c r="G10" s="78" t="s">
        <v>62</v>
      </c>
      <c r="H10" s="247">
        <v>1</v>
      </c>
      <c r="I10" s="216">
        <v>1</v>
      </c>
      <c r="J10" s="78" t="s">
        <v>62</v>
      </c>
      <c r="K10" s="191" t="s">
        <v>62</v>
      </c>
      <c r="L10" s="78">
        <v>1</v>
      </c>
      <c r="M10" s="78" t="s">
        <v>62</v>
      </c>
      <c r="N10" s="78" t="s">
        <v>62</v>
      </c>
      <c r="O10" s="78" t="s">
        <v>62</v>
      </c>
      <c r="P10" s="78" t="s">
        <v>62</v>
      </c>
      <c r="Q10" s="78" t="s">
        <v>62</v>
      </c>
      <c r="R10" s="78" t="s">
        <v>62</v>
      </c>
      <c r="S10" s="216">
        <v>1</v>
      </c>
      <c r="T10" s="216">
        <v>1</v>
      </c>
      <c r="U10" s="216">
        <v>1</v>
      </c>
      <c r="V10" s="78">
        <v>1</v>
      </c>
      <c r="W10" s="196" t="s">
        <v>62</v>
      </c>
      <c r="X10" s="216">
        <v>1</v>
      </c>
      <c r="Y10" s="216">
        <v>1</v>
      </c>
      <c r="Z10" s="216">
        <v>1</v>
      </c>
      <c r="AA10" s="216">
        <v>1</v>
      </c>
      <c r="AB10" s="78" t="s">
        <v>62</v>
      </c>
      <c r="AC10" s="78" t="s">
        <v>62</v>
      </c>
      <c r="AD10" s="78">
        <v>1</v>
      </c>
      <c r="AE10" s="216">
        <v>1</v>
      </c>
      <c r="AF10" s="216" t="s">
        <v>62</v>
      </c>
      <c r="AG10" s="216" t="s">
        <v>62</v>
      </c>
      <c r="AH10" s="216">
        <v>0.5</v>
      </c>
      <c r="AI10" s="78" t="s">
        <v>62</v>
      </c>
      <c r="AJ10" s="78" t="s">
        <v>62</v>
      </c>
      <c r="AK10" s="189">
        <v>1</v>
      </c>
      <c r="AL10" s="216">
        <v>1</v>
      </c>
      <c r="AM10" s="191">
        <v>1</v>
      </c>
      <c r="AN10" s="78">
        <v>1</v>
      </c>
      <c r="AO10" s="85">
        <v>1</v>
      </c>
      <c r="AP10" s="78" t="s">
        <v>62</v>
      </c>
      <c r="AQ10" s="78" t="s">
        <v>62</v>
      </c>
      <c r="AR10" s="78" t="s">
        <v>62</v>
      </c>
      <c r="AS10" s="78" t="s">
        <v>62</v>
      </c>
      <c r="AT10" s="78" t="s">
        <v>62</v>
      </c>
      <c r="AU10" s="78" t="s">
        <v>62</v>
      </c>
      <c r="AV10" s="212">
        <v>1</v>
      </c>
      <c r="AW10" s="78" t="s">
        <v>62</v>
      </c>
      <c r="AX10" s="216">
        <v>1</v>
      </c>
      <c r="AY10" s="78" t="s">
        <v>62</v>
      </c>
      <c r="AZ10" s="78" t="s">
        <v>62</v>
      </c>
      <c r="BA10" s="78" t="s">
        <v>62</v>
      </c>
      <c r="BB10" s="78" t="s">
        <v>62</v>
      </c>
      <c r="BC10" s="78" t="s">
        <v>62</v>
      </c>
      <c r="BD10" s="78">
        <v>1</v>
      </c>
      <c r="BE10" s="216">
        <v>1</v>
      </c>
      <c r="BF10" s="216">
        <v>1</v>
      </c>
      <c r="BG10" s="78" t="s">
        <v>62</v>
      </c>
      <c r="BH10" s="85">
        <v>1</v>
      </c>
      <c r="BI10" s="191">
        <v>1</v>
      </c>
      <c r="BJ10" s="78">
        <v>1</v>
      </c>
      <c r="BK10" s="78" t="s">
        <v>62</v>
      </c>
      <c r="BL10" s="78" t="s">
        <v>62</v>
      </c>
      <c r="BM10" s="78" t="s">
        <v>62</v>
      </c>
      <c r="BN10" s="78">
        <v>1</v>
      </c>
      <c r="BO10" s="78" t="s">
        <v>62</v>
      </c>
      <c r="BP10" s="78" t="s">
        <v>62</v>
      </c>
      <c r="BQ10" s="78" t="s">
        <v>62</v>
      </c>
      <c r="BR10" s="85">
        <v>1</v>
      </c>
      <c r="BS10" s="216">
        <v>1</v>
      </c>
      <c r="BT10" s="78">
        <v>1</v>
      </c>
      <c r="BU10" s="78">
        <v>1</v>
      </c>
      <c r="BV10" s="78" t="s">
        <v>62</v>
      </c>
      <c r="BW10" s="191" t="s">
        <v>62</v>
      </c>
      <c r="BX10" s="78" t="s">
        <v>62</v>
      </c>
      <c r="BY10" s="216">
        <v>1</v>
      </c>
      <c r="BZ10" s="78" t="s">
        <v>62</v>
      </c>
      <c r="CA10" s="216">
        <v>1</v>
      </c>
      <c r="CB10" s="216">
        <v>1</v>
      </c>
      <c r="CC10" s="78" t="s">
        <v>62</v>
      </c>
      <c r="CD10" s="78" t="s">
        <v>62</v>
      </c>
      <c r="CE10" s="216">
        <v>1</v>
      </c>
      <c r="CF10" s="78" t="s">
        <v>62</v>
      </c>
      <c r="CG10" s="216">
        <v>1</v>
      </c>
      <c r="CH10" s="78" t="s">
        <v>62</v>
      </c>
      <c r="CI10" s="216">
        <v>0.5</v>
      </c>
      <c r="CJ10" s="78">
        <v>1</v>
      </c>
      <c r="CK10" s="78">
        <v>1</v>
      </c>
      <c r="CL10" s="216">
        <v>1</v>
      </c>
      <c r="CM10" s="78" t="s">
        <v>62</v>
      </c>
      <c r="CN10" s="78" t="s">
        <v>62</v>
      </c>
      <c r="CO10" s="216" t="s">
        <v>62</v>
      </c>
      <c r="CP10" s="216" t="s">
        <v>62</v>
      </c>
      <c r="CQ10" s="191" t="s">
        <v>62</v>
      </c>
      <c r="CR10" s="78" t="s">
        <v>62</v>
      </c>
      <c r="CS10" s="78" t="s">
        <v>62</v>
      </c>
      <c r="CT10" s="189" t="s">
        <v>62</v>
      </c>
      <c r="CU10" s="78" t="s">
        <v>62</v>
      </c>
      <c r="CV10" s="216" t="s">
        <v>62</v>
      </c>
      <c r="CW10" s="78">
        <v>1</v>
      </c>
      <c r="CX10" s="78">
        <v>1</v>
      </c>
      <c r="CY10" s="78" t="s">
        <v>62</v>
      </c>
      <c r="CZ10" s="78" t="s">
        <v>62</v>
      </c>
      <c r="DA10" s="78">
        <v>1</v>
      </c>
      <c r="DB10" s="216" t="s">
        <v>62</v>
      </c>
      <c r="DC10" s="78" t="s">
        <v>62</v>
      </c>
      <c r="DD10" s="84">
        <v>0</v>
      </c>
      <c r="DE10" s="78" t="s">
        <v>62</v>
      </c>
      <c r="DF10" s="78" t="s">
        <v>62</v>
      </c>
      <c r="DG10" s="78" t="s">
        <v>62</v>
      </c>
      <c r="DH10" s="216">
        <v>1</v>
      </c>
      <c r="DI10" s="78">
        <v>1</v>
      </c>
      <c r="DJ10" s="78" t="s">
        <v>62</v>
      </c>
      <c r="DK10" s="78" t="s">
        <v>62</v>
      </c>
      <c r="DL10" s="78" t="s">
        <v>62</v>
      </c>
      <c r="DM10" s="78" t="s">
        <v>62</v>
      </c>
      <c r="DN10" s="78" t="s">
        <v>62</v>
      </c>
      <c r="DO10" s="58" t="s">
        <v>62</v>
      </c>
      <c r="DP10" s="58" t="s">
        <v>62</v>
      </c>
      <c r="DQ10" s="78" t="s">
        <v>62</v>
      </c>
      <c r="DR10" s="78" t="s">
        <v>62</v>
      </c>
      <c r="DS10" s="78">
        <v>1</v>
      </c>
      <c r="DT10" s="78" t="s">
        <v>62</v>
      </c>
      <c r="DU10" s="78">
        <v>1</v>
      </c>
      <c r="DV10" s="78" t="s">
        <v>62</v>
      </c>
      <c r="DW10" s="78">
        <v>1</v>
      </c>
    </row>
    <row r="11" spans="1:127" ht="46.8" x14ac:dyDescent="0.3">
      <c r="A11" s="22">
        <v>23</v>
      </c>
      <c r="B11" s="549"/>
      <c r="C11" s="18" t="s">
        <v>64</v>
      </c>
      <c r="D11" s="216">
        <v>1</v>
      </c>
      <c r="E11" s="85">
        <v>1</v>
      </c>
      <c r="F11" s="78">
        <v>0</v>
      </c>
      <c r="G11" s="78" t="s">
        <v>62</v>
      </c>
      <c r="H11" s="247">
        <v>1</v>
      </c>
      <c r="I11" s="216">
        <v>1</v>
      </c>
      <c r="J11" s="78" t="s">
        <v>62</v>
      </c>
      <c r="K11" s="191" t="s">
        <v>62</v>
      </c>
      <c r="L11" s="84">
        <v>0</v>
      </c>
      <c r="M11" s="78" t="s">
        <v>62</v>
      </c>
      <c r="N11" s="78" t="s">
        <v>62</v>
      </c>
      <c r="O11" s="78" t="s">
        <v>62</v>
      </c>
      <c r="P11" s="78" t="s">
        <v>62</v>
      </c>
      <c r="Q11" s="78" t="s">
        <v>62</v>
      </c>
      <c r="R11" s="78" t="s">
        <v>62</v>
      </c>
      <c r="S11" s="216">
        <v>0</v>
      </c>
      <c r="T11" s="216">
        <v>0</v>
      </c>
      <c r="U11" s="216">
        <v>0</v>
      </c>
      <c r="V11" s="84">
        <v>0</v>
      </c>
      <c r="W11" s="196" t="s">
        <v>62</v>
      </c>
      <c r="X11" s="216">
        <v>1</v>
      </c>
      <c r="Y11" s="216">
        <v>0</v>
      </c>
      <c r="Z11" s="216">
        <v>1</v>
      </c>
      <c r="AA11" s="216">
        <v>1</v>
      </c>
      <c r="AB11" s="78" t="s">
        <v>62</v>
      </c>
      <c r="AC11" s="78" t="s">
        <v>62</v>
      </c>
      <c r="AD11" s="78">
        <v>0</v>
      </c>
      <c r="AE11" s="216">
        <v>1</v>
      </c>
      <c r="AF11" s="216" t="s">
        <v>62</v>
      </c>
      <c r="AG11" s="216" t="s">
        <v>62</v>
      </c>
      <c r="AH11" s="216">
        <v>1</v>
      </c>
      <c r="AI11" s="78" t="s">
        <v>62</v>
      </c>
      <c r="AJ11" s="78" t="s">
        <v>62</v>
      </c>
      <c r="AK11" s="189">
        <v>0</v>
      </c>
      <c r="AL11" s="216">
        <v>1</v>
      </c>
      <c r="AM11" s="191">
        <v>1</v>
      </c>
      <c r="AN11" s="78">
        <v>0</v>
      </c>
      <c r="AO11" s="78">
        <v>1</v>
      </c>
      <c r="AP11" s="78" t="s">
        <v>62</v>
      </c>
      <c r="AQ11" s="78" t="s">
        <v>62</v>
      </c>
      <c r="AR11" s="78" t="s">
        <v>62</v>
      </c>
      <c r="AS11" s="78" t="s">
        <v>62</v>
      </c>
      <c r="AT11" s="78" t="s">
        <v>62</v>
      </c>
      <c r="AU11" s="78" t="s">
        <v>62</v>
      </c>
      <c r="AV11" s="189">
        <v>1</v>
      </c>
      <c r="AW11" s="78" t="s">
        <v>62</v>
      </c>
      <c r="AX11" s="216">
        <v>1</v>
      </c>
      <c r="AY11" s="78" t="s">
        <v>62</v>
      </c>
      <c r="AZ11" s="78" t="s">
        <v>62</v>
      </c>
      <c r="BA11" s="78" t="s">
        <v>62</v>
      </c>
      <c r="BB11" s="78" t="s">
        <v>62</v>
      </c>
      <c r="BC11" s="78" t="s">
        <v>62</v>
      </c>
      <c r="BD11" s="84">
        <v>0</v>
      </c>
      <c r="BE11" s="84">
        <v>0</v>
      </c>
      <c r="BF11" s="216">
        <v>1</v>
      </c>
      <c r="BG11" s="78" t="s">
        <v>62</v>
      </c>
      <c r="BH11" s="78">
        <v>1</v>
      </c>
      <c r="BI11" s="191">
        <v>1</v>
      </c>
      <c r="BJ11" s="78">
        <v>1</v>
      </c>
      <c r="BK11" s="78" t="s">
        <v>62</v>
      </c>
      <c r="BL11" s="78" t="s">
        <v>62</v>
      </c>
      <c r="BM11" s="78" t="s">
        <v>62</v>
      </c>
      <c r="BN11" s="84">
        <v>0</v>
      </c>
      <c r="BO11" s="78" t="s">
        <v>62</v>
      </c>
      <c r="BP11" s="78" t="s">
        <v>62</v>
      </c>
      <c r="BQ11" s="78" t="s">
        <v>62</v>
      </c>
      <c r="BR11" s="85">
        <v>1</v>
      </c>
      <c r="BS11" s="216">
        <v>1</v>
      </c>
      <c r="BT11" s="78">
        <v>0</v>
      </c>
      <c r="BU11" s="78">
        <v>1</v>
      </c>
      <c r="BV11" s="78" t="s">
        <v>62</v>
      </c>
      <c r="BW11" s="191" t="s">
        <v>62</v>
      </c>
      <c r="BX11" s="78" t="s">
        <v>62</v>
      </c>
      <c r="BY11" s="216">
        <v>0</v>
      </c>
      <c r="BZ11" s="78" t="s">
        <v>62</v>
      </c>
      <c r="CA11" s="216">
        <v>1</v>
      </c>
      <c r="CB11" s="216">
        <v>1</v>
      </c>
      <c r="CC11" s="78" t="s">
        <v>62</v>
      </c>
      <c r="CD11" s="78" t="s">
        <v>62</v>
      </c>
      <c r="CE11" s="216">
        <v>0</v>
      </c>
      <c r="CF11" s="78" t="s">
        <v>62</v>
      </c>
      <c r="CG11" s="216">
        <v>1</v>
      </c>
      <c r="CH11" s="78" t="s">
        <v>62</v>
      </c>
      <c r="CI11" s="216">
        <v>0.5</v>
      </c>
      <c r="CJ11" s="84">
        <v>0</v>
      </c>
      <c r="CK11" s="84">
        <v>0</v>
      </c>
      <c r="CL11" s="216">
        <v>0</v>
      </c>
      <c r="CM11" s="78" t="s">
        <v>62</v>
      </c>
      <c r="CN11" s="78" t="s">
        <v>62</v>
      </c>
      <c r="CO11" s="216" t="s">
        <v>62</v>
      </c>
      <c r="CP11" s="216" t="s">
        <v>62</v>
      </c>
      <c r="CQ11" s="191" t="s">
        <v>62</v>
      </c>
      <c r="CR11" s="78" t="s">
        <v>62</v>
      </c>
      <c r="CS11" s="78" t="s">
        <v>62</v>
      </c>
      <c r="CT11" s="189" t="s">
        <v>62</v>
      </c>
      <c r="CU11" s="78" t="s">
        <v>62</v>
      </c>
      <c r="CV11" s="216" t="s">
        <v>62</v>
      </c>
      <c r="CW11" s="84">
        <v>0</v>
      </c>
      <c r="CX11" s="84">
        <v>0</v>
      </c>
      <c r="CY11" s="78" t="s">
        <v>62</v>
      </c>
      <c r="CZ11" s="78" t="s">
        <v>62</v>
      </c>
      <c r="DA11" s="84">
        <v>0</v>
      </c>
      <c r="DB11" s="216" t="s">
        <v>62</v>
      </c>
      <c r="DC11" s="78" t="s">
        <v>62</v>
      </c>
      <c r="DD11" s="78">
        <v>1</v>
      </c>
      <c r="DE11" s="78" t="s">
        <v>62</v>
      </c>
      <c r="DF11" s="78" t="s">
        <v>62</v>
      </c>
      <c r="DG11" s="78" t="s">
        <v>62</v>
      </c>
      <c r="DH11" s="216">
        <v>0</v>
      </c>
      <c r="DI11" s="84">
        <v>0</v>
      </c>
      <c r="DJ11" s="78" t="s">
        <v>62</v>
      </c>
      <c r="DK11" s="78" t="s">
        <v>62</v>
      </c>
      <c r="DL11" s="78" t="s">
        <v>62</v>
      </c>
      <c r="DM11" s="78" t="s">
        <v>62</v>
      </c>
      <c r="DN11" s="78" t="s">
        <v>62</v>
      </c>
      <c r="DO11" s="58" t="s">
        <v>62</v>
      </c>
      <c r="DP11" s="58" t="s">
        <v>62</v>
      </c>
      <c r="DQ11" s="78" t="s">
        <v>62</v>
      </c>
      <c r="DR11" s="78" t="s">
        <v>62</v>
      </c>
      <c r="DS11" s="78">
        <v>1</v>
      </c>
      <c r="DT11" s="78" t="s">
        <v>62</v>
      </c>
      <c r="DU11" s="78">
        <v>1</v>
      </c>
      <c r="DV11" s="78" t="s">
        <v>62</v>
      </c>
      <c r="DW11" s="78">
        <v>0.5</v>
      </c>
    </row>
    <row r="12" spans="1:127" ht="31.8" thickBot="1" x14ac:dyDescent="0.35">
      <c r="A12" s="6">
        <v>24</v>
      </c>
      <c r="B12" s="550"/>
      <c r="C12" s="19" t="s">
        <v>65</v>
      </c>
      <c r="D12" s="260">
        <v>1</v>
      </c>
      <c r="E12" s="243">
        <v>1</v>
      </c>
      <c r="F12" s="79">
        <v>0</v>
      </c>
      <c r="G12" s="79" t="s">
        <v>62</v>
      </c>
      <c r="H12" s="274">
        <v>1</v>
      </c>
      <c r="I12" s="260">
        <v>1</v>
      </c>
      <c r="J12" s="79" t="s">
        <v>62</v>
      </c>
      <c r="K12" s="260" t="s">
        <v>62</v>
      </c>
      <c r="L12" s="79">
        <v>1</v>
      </c>
      <c r="M12" s="79" t="s">
        <v>62</v>
      </c>
      <c r="N12" s="79" t="s">
        <v>62</v>
      </c>
      <c r="O12" s="79" t="s">
        <v>62</v>
      </c>
      <c r="P12" s="79" t="s">
        <v>62</v>
      </c>
      <c r="Q12" s="79" t="s">
        <v>62</v>
      </c>
      <c r="R12" s="79" t="s">
        <v>62</v>
      </c>
      <c r="S12" s="260">
        <v>0</v>
      </c>
      <c r="T12" s="260">
        <v>0</v>
      </c>
      <c r="U12" s="260">
        <v>0</v>
      </c>
      <c r="V12" s="79">
        <v>0</v>
      </c>
      <c r="W12" s="197" t="s">
        <v>62</v>
      </c>
      <c r="X12" s="190">
        <v>1</v>
      </c>
      <c r="Y12" s="260">
        <v>0</v>
      </c>
      <c r="Z12" s="260">
        <v>1</v>
      </c>
      <c r="AA12" s="218">
        <v>1</v>
      </c>
      <c r="AB12" s="79" t="s">
        <v>62</v>
      </c>
      <c r="AC12" s="79" t="s">
        <v>62</v>
      </c>
      <c r="AD12" s="79">
        <v>1</v>
      </c>
      <c r="AE12" s="260">
        <v>1</v>
      </c>
      <c r="AF12" s="218" t="s">
        <v>62</v>
      </c>
      <c r="AG12" s="190" t="s">
        <v>62</v>
      </c>
      <c r="AH12" s="260">
        <v>0</v>
      </c>
      <c r="AI12" s="79" t="s">
        <v>62</v>
      </c>
      <c r="AJ12" s="79" t="s">
        <v>62</v>
      </c>
      <c r="AK12" s="205">
        <v>0</v>
      </c>
      <c r="AL12" s="260">
        <v>1</v>
      </c>
      <c r="AM12" s="260">
        <v>1</v>
      </c>
      <c r="AN12" s="79">
        <v>1</v>
      </c>
      <c r="AO12" s="79">
        <v>1</v>
      </c>
      <c r="AP12" s="79" t="s">
        <v>62</v>
      </c>
      <c r="AQ12" s="79" t="s">
        <v>62</v>
      </c>
      <c r="AR12" s="79" t="s">
        <v>62</v>
      </c>
      <c r="AS12" s="79" t="s">
        <v>62</v>
      </c>
      <c r="AT12" s="79" t="s">
        <v>62</v>
      </c>
      <c r="AU12" s="79" t="s">
        <v>62</v>
      </c>
      <c r="AV12" s="191">
        <v>1</v>
      </c>
      <c r="AW12" s="79" t="s">
        <v>62</v>
      </c>
      <c r="AX12" s="260">
        <v>0</v>
      </c>
      <c r="AY12" s="79" t="s">
        <v>62</v>
      </c>
      <c r="AZ12" s="79" t="s">
        <v>62</v>
      </c>
      <c r="BA12" s="79" t="s">
        <v>62</v>
      </c>
      <c r="BB12" s="79" t="s">
        <v>62</v>
      </c>
      <c r="BC12" s="79" t="s">
        <v>62</v>
      </c>
      <c r="BD12" s="79">
        <v>1</v>
      </c>
      <c r="BE12" s="84">
        <v>0</v>
      </c>
      <c r="BF12" s="260">
        <v>1</v>
      </c>
      <c r="BG12" s="79" t="s">
        <v>62</v>
      </c>
      <c r="BH12" s="78">
        <v>1</v>
      </c>
      <c r="BI12" s="218">
        <v>1</v>
      </c>
      <c r="BJ12" s="79">
        <v>1</v>
      </c>
      <c r="BK12" s="79" t="s">
        <v>62</v>
      </c>
      <c r="BL12" s="79" t="s">
        <v>62</v>
      </c>
      <c r="BM12" s="79" t="s">
        <v>62</v>
      </c>
      <c r="BN12" s="84">
        <v>0</v>
      </c>
      <c r="BO12" s="79" t="s">
        <v>62</v>
      </c>
      <c r="BP12" s="79" t="s">
        <v>62</v>
      </c>
      <c r="BQ12" s="79" t="s">
        <v>62</v>
      </c>
      <c r="BR12" s="79">
        <v>1</v>
      </c>
      <c r="BS12" s="218">
        <v>1</v>
      </c>
      <c r="BT12" s="79">
        <v>0</v>
      </c>
      <c r="BU12" s="79">
        <v>0</v>
      </c>
      <c r="BV12" s="79" t="s">
        <v>62</v>
      </c>
      <c r="BW12" s="260" t="s">
        <v>62</v>
      </c>
      <c r="BX12" s="79" t="s">
        <v>62</v>
      </c>
      <c r="BY12" s="260">
        <v>0.5</v>
      </c>
      <c r="BZ12" s="79" t="s">
        <v>62</v>
      </c>
      <c r="CA12" s="260">
        <v>1</v>
      </c>
      <c r="CB12" s="260">
        <v>1</v>
      </c>
      <c r="CC12" s="79" t="s">
        <v>62</v>
      </c>
      <c r="CD12" s="79" t="s">
        <v>62</v>
      </c>
      <c r="CE12" s="260">
        <v>0.5</v>
      </c>
      <c r="CF12" s="79" t="s">
        <v>62</v>
      </c>
      <c r="CG12" s="260">
        <v>1</v>
      </c>
      <c r="CH12" s="79" t="s">
        <v>62</v>
      </c>
      <c r="CI12" s="260">
        <v>0</v>
      </c>
      <c r="CJ12" s="79">
        <v>1</v>
      </c>
      <c r="CK12" s="79">
        <v>1</v>
      </c>
      <c r="CL12" s="260">
        <v>1</v>
      </c>
      <c r="CM12" s="79" t="s">
        <v>62</v>
      </c>
      <c r="CN12" s="79" t="s">
        <v>62</v>
      </c>
      <c r="CO12" s="260" t="s">
        <v>62</v>
      </c>
      <c r="CP12" s="260" t="s">
        <v>62</v>
      </c>
      <c r="CQ12" s="241" t="s">
        <v>62</v>
      </c>
      <c r="CR12" s="79" t="s">
        <v>62</v>
      </c>
      <c r="CS12" s="79" t="s">
        <v>62</v>
      </c>
      <c r="CT12" s="205" t="s">
        <v>62</v>
      </c>
      <c r="CU12" s="79" t="s">
        <v>62</v>
      </c>
      <c r="CV12" s="260" t="s">
        <v>62</v>
      </c>
      <c r="CW12" s="79">
        <v>0</v>
      </c>
      <c r="CX12" s="79">
        <v>0</v>
      </c>
      <c r="CY12" s="79" t="s">
        <v>62</v>
      </c>
      <c r="CZ12" s="79" t="s">
        <v>62</v>
      </c>
      <c r="DA12" s="79">
        <v>1</v>
      </c>
      <c r="DB12" s="260" t="s">
        <v>62</v>
      </c>
      <c r="DC12" s="79" t="s">
        <v>62</v>
      </c>
      <c r="DD12" s="79">
        <v>1</v>
      </c>
      <c r="DE12" s="79" t="s">
        <v>62</v>
      </c>
      <c r="DF12" s="79" t="s">
        <v>62</v>
      </c>
      <c r="DG12" s="79" t="s">
        <v>62</v>
      </c>
      <c r="DH12" s="218">
        <v>0</v>
      </c>
      <c r="DI12" s="84">
        <v>0</v>
      </c>
      <c r="DJ12" s="79" t="s">
        <v>62</v>
      </c>
      <c r="DK12" s="79" t="s">
        <v>62</v>
      </c>
      <c r="DL12" s="79" t="s">
        <v>62</v>
      </c>
      <c r="DM12" s="79" t="s">
        <v>62</v>
      </c>
      <c r="DN12" s="79" t="s">
        <v>62</v>
      </c>
      <c r="DO12" s="55" t="s">
        <v>62</v>
      </c>
      <c r="DP12" s="55" t="s">
        <v>62</v>
      </c>
      <c r="DQ12" s="79" t="s">
        <v>62</v>
      </c>
      <c r="DR12" s="79" t="s">
        <v>62</v>
      </c>
      <c r="DS12" s="79">
        <v>0</v>
      </c>
      <c r="DT12" s="79" t="s">
        <v>62</v>
      </c>
      <c r="DU12" s="79">
        <v>1</v>
      </c>
      <c r="DV12" s="79" t="s">
        <v>62</v>
      </c>
      <c r="DW12" s="79">
        <v>0.5</v>
      </c>
    </row>
    <row r="13" spans="1:127" ht="16.2" thickBot="1" x14ac:dyDescent="0.35">
      <c r="A13" s="552" t="s">
        <v>44</v>
      </c>
      <c r="B13" s="552"/>
      <c r="C13" s="552"/>
      <c r="D13" s="10">
        <f t="shared" ref="D13:AE13" si="0">SUM(D5:D12)</f>
        <v>8</v>
      </c>
      <c r="E13" s="10">
        <f t="shared" ref="E13:H13" si="1">SUM(E5:E12)</f>
        <v>8</v>
      </c>
      <c r="F13" s="10">
        <f t="shared" ref="F13:G13" si="2">SUM(F5:F12)</f>
        <v>2</v>
      </c>
      <c r="G13" s="10">
        <f t="shared" si="2"/>
        <v>2</v>
      </c>
      <c r="H13" s="10">
        <f t="shared" si="1"/>
        <v>8</v>
      </c>
      <c r="I13" s="10">
        <f t="shared" ref="I13:J13" si="3">SUM(I5:I12)</f>
        <v>8</v>
      </c>
      <c r="J13" s="10">
        <f t="shared" si="3"/>
        <v>4</v>
      </c>
      <c r="K13" s="10" t="s">
        <v>62</v>
      </c>
      <c r="L13" s="10">
        <f t="shared" si="0"/>
        <v>6</v>
      </c>
      <c r="M13" s="10">
        <f t="shared" si="0"/>
        <v>3</v>
      </c>
      <c r="N13" s="10">
        <f t="shared" ref="N13:O13" si="4">SUM(N5:N12)</f>
        <v>4</v>
      </c>
      <c r="O13" s="10">
        <f t="shared" si="4"/>
        <v>2</v>
      </c>
      <c r="P13" s="10">
        <f t="shared" si="0"/>
        <v>3</v>
      </c>
      <c r="Q13" s="10">
        <f t="shared" si="0"/>
        <v>3</v>
      </c>
      <c r="R13" s="10" t="s">
        <v>62</v>
      </c>
      <c r="S13" s="10">
        <f t="shared" si="0"/>
        <v>5</v>
      </c>
      <c r="T13" s="10">
        <f t="shared" ref="T13" si="5">SUM(T5:T12)</f>
        <v>5.5</v>
      </c>
      <c r="U13" s="10">
        <f t="shared" ref="U13" si="6">SUM(U5:U12)</f>
        <v>6</v>
      </c>
      <c r="V13" s="10">
        <f t="shared" ref="V13:AA13" si="7">SUM(V5:V12)</f>
        <v>4</v>
      </c>
      <c r="W13" s="10" t="s">
        <v>62</v>
      </c>
      <c r="X13" s="10">
        <f t="shared" ref="X13" si="8">SUM(X5:X12)</f>
        <v>8</v>
      </c>
      <c r="Y13" s="10">
        <f t="shared" ref="Y13:Z13" si="9">SUM(Y5:Y12)</f>
        <v>6</v>
      </c>
      <c r="Z13" s="10">
        <f t="shared" si="9"/>
        <v>8</v>
      </c>
      <c r="AA13" s="10">
        <f t="shared" si="7"/>
        <v>8</v>
      </c>
      <c r="AB13" s="10">
        <f t="shared" si="0"/>
        <v>2.5</v>
      </c>
      <c r="AC13" s="10">
        <f t="shared" ref="AC13:AD13" si="10">SUM(AC5:AC12)</f>
        <v>4</v>
      </c>
      <c r="AD13" s="10">
        <f t="shared" si="10"/>
        <v>7</v>
      </c>
      <c r="AE13" s="10">
        <f t="shared" si="0"/>
        <v>8</v>
      </c>
      <c r="AF13" s="10" t="s">
        <v>62</v>
      </c>
      <c r="AG13" s="10" t="s">
        <v>62</v>
      </c>
      <c r="AH13" s="10">
        <f t="shared" ref="AH13" si="11">SUM(AH5:AH12)</f>
        <v>5.5</v>
      </c>
      <c r="AI13" s="10" t="s">
        <v>62</v>
      </c>
      <c r="AJ13" s="10">
        <f t="shared" ref="AJ13:AL13" si="12">SUM(AJ5:AJ12)</f>
        <v>4</v>
      </c>
      <c r="AK13" s="10">
        <f t="shared" ref="AK13" si="13">SUM(AK5:AK12)</f>
        <v>4</v>
      </c>
      <c r="AL13" s="10">
        <f t="shared" si="12"/>
        <v>8</v>
      </c>
      <c r="AM13" s="10">
        <f t="shared" ref="AM13:DA13" si="14">SUM(AM5:AM12)</f>
        <v>8</v>
      </c>
      <c r="AN13" s="10">
        <f t="shared" ref="AN13:AO13" si="15">SUM(AN5:AN12)</f>
        <v>6</v>
      </c>
      <c r="AO13" s="10">
        <f t="shared" si="15"/>
        <v>8</v>
      </c>
      <c r="AP13" s="10" t="s">
        <v>62</v>
      </c>
      <c r="AQ13" s="10">
        <f t="shared" ref="AQ13" si="16">SUM(AQ5:AQ12)</f>
        <v>4</v>
      </c>
      <c r="AR13" s="10">
        <f t="shared" ref="AR13:AS13" si="17">SUM(AR5:AR12)</f>
        <v>4</v>
      </c>
      <c r="AS13" s="10">
        <f t="shared" si="17"/>
        <v>2</v>
      </c>
      <c r="AT13" s="10">
        <f t="shared" ref="AT13" si="18">SUM(AT5:AT12)</f>
        <v>3</v>
      </c>
      <c r="AU13" s="10">
        <f t="shared" si="14"/>
        <v>3.5</v>
      </c>
      <c r="AV13" s="10">
        <f t="shared" ref="AV13:AW13" si="19">SUM(AV5:AV12)</f>
        <v>8</v>
      </c>
      <c r="AW13" s="10">
        <f t="shared" si="19"/>
        <v>3</v>
      </c>
      <c r="AX13" s="10">
        <f t="shared" ref="AX13:AY13" si="20">SUM(AX5:AX12)</f>
        <v>6.5</v>
      </c>
      <c r="AY13" s="10">
        <f t="shared" si="20"/>
        <v>4</v>
      </c>
      <c r="AZ13" s="10" t="s">
        <v>62</v>
      </c>
      <c r="BA13" s="10" t="s">
        <v>62</v>
      </c>
      <c r="BB13" s="10" t="s">
        <v>62</v>
      </c>
      <c r="BC13" s="10">
        <f t="shared" si="14"/>
        <v>3</v>
      </c>
      <c r="BD13" s="10">
        <f t="shared" ref="BD13:BE13" si="21">SUM(BD5:BD12)</f>
        <v>6</v>
      </c>
      <c r="BE13" s="10">
        <f t="shared" si="21"/>
        <v>6</v>
      </c>
      <c r="BF13" s="10">
        <f t="shared" ref="BF13" si="22">SUM(BF5:BF12)</f>
        <v>7.5</v>
      </c>
      <c r="BG13" s="10">
        <f t="shared" si="14"/>
        <v>2</v>
      </c>
      <c r="BH13" s="10">
        <f t="shared" ref="BH13" si="23">SUM(BH5:BH12)</f>
        <v>8</v>
      </c>
      <c r="BI13" s="10">
        <f t="shared" si="14"/>
        <v>8</v>
      </c>
      <c r="BJ13" s="10">
        <f t="shared" ref="BJ13" si="24">SUM(BJ5:BJ12)</f>
        <v>8</v>
      </c>
      <c r="BK13" s="10">
        <f t="shared" ref="BK13" si="25">SUM(BK5:BK12)</f>
        <v>2</v>
      </c>
      <c r="BL13" s="10" t="s">
        <v>62</v>
      </c>
      <c r="BM13" s="10">
        <f t="shared" si="14"/>
        <v>3</v>
      </c>
      <c r="BN13" s="10">
        <f t="shared" ref="BN13" si="26">SUM(BN5:BN12)</f>
        <v>4.5</v>
      </c>
      <c r="BO13" s="10" t="s">
        <v>62</v>
      </c>
      <c r="BP13" s="10">
        <f t="shared" ref="BP13" si="27">SUM(BP5:BP12)</f>
        <v>2</v>
      </c>
      <c r="BQ13" s="10">
        <f t="shared" si="14"/>
        <v>4</v>
      </c>
      <c r="BR13" s="10">
        <f t="shared" ref="BR13:BS13" si="28">SUM(BR5:BR12)</f>
        <v>8</v>
      </c>
      <c r="BS13" s="10">
        <f t="shared" si="28"/>
        <v>8</v>
      </c>
      <c r="BT13" s="10">
        <f t="shared" ref="BT13:BU13" si="29">SUM(BT5:BT12)</f>
        <v>2</v>
      </c>
      <c r="BU13" s="10">
        <f t="shared" si="29"/>
        <v>5</v>
      </c>
      <c r="BV13" s="10">
        <f t="shared" ref="BV13" si="30">SUM(BV5:BV12)</f>
        <v>4</v>
      </c>
      <c r="BW13" s="10">
        <f t="shared" si="14"/>
        <v>1.5</v>
      </c>
      <c r="BX13" s="10">
        <f t="shared" ref="BX13" si="31">SUM(BX5:BX12)</f>
        <v>4</v>
      </c>
      <c r="BY13" s="10">
        <f t="shared" ref="BY13:CA13" si="32">SUM(BY5:BY12)</f>
        <v>2.5</v>
      </c>
      <c r="BZ13" s="10">
        <f t="shared" ref="BZ13" si="33">SUM(BZ5:BZ12)</f>
        <v>3</v>
      </c>
      <c r="CA13" s="10">
        <f t="shared" si="32"/>
        <v>8</v>
      </c>
      <c r="CB13" s="10">
        <f t="shared" ref="CB13" si="34">SUM(CB5:CB12)</f>
        <v>8</v>
      </c>
      <c r="CC13" s="10">
        <f>SUM(CC5:CC12)</f>
        <v>3.5</v>
      </c>
      <c r="CD13" s="10">
        <f>SUM(CD5:CD12)</f>
        <v>3.5</v>
      </c>
      <c r="CE13" s="10">
        <f>SUM(CE5:CE12)</f>
        <v>2.5</v>
      </c>
      <c r="CF13" s="10" t="s">
        <v>62</v>
      </c>
      <c r="CG13" s="10">
        <f t="shared" ref="CG13" si="35">SUM(CG5:CG12)</f>
        <v>8</v>
      </c>
      <c r="CH13" s="10">
        <f t="shared" si="14"/>
        <v>3</v>
      </c>
      <c r="CI13" s="10">
        <f t="shared" ref="CI13" si="36">SUM(CI5:CI12)</f>
        <v>6</v>
      </c>
      <c r="CJ13" s="10">
        <f t="shared" si="14"/>
        <v>3</v>
      </c>
      <c r="CK13" s="10">
        <f t="shared" si="14"/>
        <v>3</v>
      </c>
      <c r="CL13" s="10">
        <f t="shared" ref="CL13" si="37">SUM(CL5:CL12)</f>
        <v>7</v>
      </c>
      <c r="CM13" s="10">
        <f>SUM(CM5:CM12)</f>
        <v>3</v>
      </c>
      <c r="CN13" s="10" t="s">
        <v>62</v>
      </c>
      <c r="CO13" s="10" t="s">
        <v>62</v>
      </c>
      <c r="CP13" s="10">
        <f t="shared" ref="CP13:CR13" si="38">SUM(CP5:CP12)</f>
        <v>3</v>
      </c>
      <c r="CQ13" s="10" t="s">
        <v>62</v>
      </c>
      <c r="CR13" s="10">
        <f t="shared" si="38"/>
        <v>4</v>
      </c>
      <c r="CS13" s="10" t="s">
        <v>62</v>
      </c>
      <c r="CT13" s="10" t="s">
        <v>62</v>
      </c>
      <c r="CU13" s="10">
        <f t="shared" ref="CU13" si="39">SUM(CU5:CU12)</f>
        <v>4</v>
      </c>
      <c r="CV13" s="10">
        <f t="shared" ref="CV13" si="40">SUM(CV5:CV12)</f>
        <v>3</v>
      </c>
      <c r="CW13" s="10">
        <f t="shared" si="14"/>
        <v>5</v>
      </c>
      <c r="CX13" s="10">
        <f t="shared" ref="CX13:CY13" si="41">SUM(CX5:CX12)</f>
        <v>6</v>
      </c>
      <c r="CY13" s="10">
        <f t="shared" si="41"/>
        <v>3.5</v>
      </c>
      <c r="CZ13" s="10">
        <f t="shared" ref="CZ13" si="42">SUM(CZ5:CZ12)</f>
        <v>2</v>
      </c>
      <c r="DA13" s="10">
        <f t="shared" si="14"/>
        <v>6</v>
      </c>
      <c r="DB13" s="10">
        <f t="shared" ref="DB13" si="43">SUM(DB5:DB12)</f>
        <v>4</v>
      </c>
      <c r="DC13" s="10" t="s">
        <v>62</v>
      </c>
      <c r="DD13" s="10">
        <f>SUM(DD5:DD12)</f>
        <v>7</v>
      </c>
      <c r="DE13" s="10">
        <f>SUM(DE5:DE12)</f>
        <v>2</v>
      </c>
      <c r="DF13" s="10">
        <f>SUM(DF5:DF12)</f>
        <v>1</v>
      </c>
      <c r="DG13" s="10" t="s">
        <v>62</v>
      </c>
      <c r="DH13" s="10">
        <f t="shared" ref="DH13:DM13" si="44">SUM(DH5:DH12)</f>
        <v>6</v>
      </c>
      <c r="DI13" s="10">
        <f t="shared" si="44"/>
        <v>4</v>
      </c>
      <c r="DJ13" s="10">
        <f t="shared" si="44"/>
        <v>4</v>
      </c>
      <c r="DK13" s="10">
        <f t="shared" si="44"/>
        <v>4</v>
      </c>
      <c r="DL13" s="10">
        <f t="shared" si="44"/>
        <v>4</v>
      </c>
      <c r="DM13" s="10">
        <f t="shared" si="44"/>
        <v>3</v>
      </c>
      <c r="DN13" s="10" t="s">
        <v>62</v>
      </c>
      <c r="DO13" s="10" t="s">
        <v>62</v>
      </c>
      <c r="DP13" s="10">
        <f>SUM(DP5:DP12)</f>
        <v>3.5</v>
      </c>
      <c r="DQ13" s="10">
        <f>SUM(DQ5:DQ12)</f>
        <v>4</v>
      </c>
      <c r="DR13" s="10">
        <f>SUM(DR5:DR12)</f>
        <v>2</v>
      </c>
      <c r="DS13" s="10">
        <f t="shared" ref="DS13" si="45">SUM(DS5:DS12)</f>
        <v>6</v>
      </c>
      <c r="DT13" s="10">
        <f t="shared" ref="DT13:DW13" si="46">SUM(DT5:DT12)</f>
        <v>4</v>
      </c>
      <c r="DU13" s="10">
        <f t="shared" si="46"/>
        <v>8</v>
      </c>
      <c r="DV13" s="10">
        <f t="shared" si="46"/>
        <v>3</v>
      </c>
      <c r="DW13" s="10">
        <f t="shared" si="46"/>
        <v>6</v>
      </c>
    </row>
    <row r="14" spans="1:127" ht="16.2" thickBot="1" x14ac:dyDescent="0.35">
      <c r="A14" s="540" t="s">
        <v>45</v>
      </c>
      <c r="B14" s="540"/>
      <c r="C14" s="540"/>
      <c r="D14" s="11">
        <f t="shared" ref="D14:AE14" si="47">AVERAGE(D5:D12)</f>
        <v>1</v>
      </c>
      <c r="E14" s="11">
        <f t="shared" ref="E14:H14" si="48">AVERAGE(E5:E12)</f>
        <v>1</v>
      </c>
      <c r="F14" s="11">
        <f t="shared" ref="F14:G14" si="49">AVERAGE(F5:F12)</f>
        <v>0.5</v>
      </c>
      <c r="G14" s="11">
        <f t="shared" si="49"/>
        <v>0.5</v>
      </c>
      <c r="H14" s="11">
        <f t="shared" si="48"/>
        <v>1</v>
      </c>
      <c r="I14" s="11">
        <f t="shared" ref="I14:J14" si="50">AVERAGE(I5:I12)</f>
        <v>1</v>
      </c>
      <c r="J14" s="11">
        <f t="shared" si="50"/>
        <v>1</v>
      </c>
      <c r="K14" s="11" t="s">
        <v>62</v>
      </c>
      <c r="L14" s="11">
        <f t="shared" si="47"/>
        <v>0.75</v>
      </c>
      <c r="M14" s="11">
        <f t="shared" si="47"/>
        <v>0.75</v>
      </c>
      <c r="N14" s="11">
        <f t="shared" ref="N14:O14" si="51">AVERAGE(N5:N12)</f>
        <v>1</v>
      </c>
      <c r="O14" s="11">
        <f t="shared" si="51"/>
        <v>0.5</v>
      </c>
      <c r="P14" s="11">
        <f t="shared" si="47"/>
        <v>0.75</v>
      </c>
      <c r="Q14" s="11">
        <f t="shared" si="47"/>
        <v>0.75</v>
      </c>
      <c r="R14" s="11" t="s">
        <v>62</v>
      </c>
      <c r="S14" s="11">
        <f t="shared" ref="S14:U14" si="52">AVERAGE(S5:S12)</f>
        <v>0.625</v>
      </c>
      <c r="T14" s="11">
        <f t="shared" ref="T14" si="53">AVERAGE(T5:T12)</f>
        <v>0.6875</v>
      </c>
      <c r="U14" s="11">
        <f t="shared" si="52"/>
        <v>0.75</v>
      </c>
      <c r="V14" s="11">
        <f t="shared" ref="V14:AA14" si="54">AVERAGE(V5:V12)</f>
        <v>0.5</v>
      </c>
      <c r="W14" s="11" t="s">
        <v>62</v>
      </c>
      <c r="X14" s="11">
        <f t="shared" ref="X14" si="55">AVERAGE(X5:X12)</f>
        <v>1</v>
      </c>
      <c r="Y14" s="11">
        <f t="shared" ref="Y14:Z14" si="56">AVERAGE(Y5:Y12)</f>
        <v>0.75</v>
      </c>
      <c r="Z14" s="11">
        <f t="shared" si="56"/>
        <v>1</v>
      </c>
      <c r="AA14" s="11">
        <f t="shared" si="54"/>
        <v>1</v>
      </c>
      <c r="AB14" s="11">
        <f t="shared" ref="AB14:AC14" si="57">AVERAGE(AB5:AB12)</f>
        <v>0.625</v>
      </c>
      <c r="AC14" s="11">
        <f t="shared" si="57"/>
        <v>1</v>
      </c>
      <c r="AD14" s="11">
        <f t="shared" ref="AD14" si="58">AVERAGE(AD5:AD12)</f>
        <v>0.875</v>
      </c>
      <c r="AE14" s="11">
        <f t="shared" si="47"/>
        <v>1</v>
      </c>
      <c r="AF14" s="11" t="s">
        <v>62</v>
      </c>
      <c r="AG14" s="11" t="s">
        <v>62</v>
      </c>
      <c r="AH14" s="11">
        <f t="shared" ref="AH14" si="59">AVERAGE(AH5:AH12)</f>
        <v>0.6875</v>
      </c>
      <c r="AI14" s="11" t="s">
        <v>62</v>
      </c>
      <c r="AJ14" s="11">
        <f t="shared" ref="AJ14:AL14" si="60">AVERAGE(AJ5:AJ12)</f>
        <v>1</v>
      </c>
      <c r="AK14" s="11">
        <f t="shared" ref="AK14" si="61">AVERAGE(AK5:AK12)</f>
        <v>0.5</v>
      </c>
      <c r="AL14" s="11">
        <f t="shared" si="60"/>
        <v>1</v>
      </c>
      <c r="AM14" s="11">
        <f t="shared" ref="AM14:DA14" si="62">AVERAGE(AM5:AM12)</f>
        <v>1</v>
      </c>
      <c r="AN14" s="11">
        <f t="shared" ref="AN14:AO14" si="63">AVERAGE(AN5:AN12)</f>
        <v>0.75</v>
      </c>
      <c r="AO14" s="11">
        <f t="shared" si="63"/>
        <v>1</v>
      </c>
      <c r="AP14" s="11" t="s">
        <v>62</v>
      </c>
      <c r="AQ14" s="11">
        <f t="shared" ref="AQ14" si="64">AVERAGE(AQ5:AQ12)</f>
        <v>1</v>
      </c>
      <c r="AR14" s="11">
        <f t="shared" ref="AR14:AS14" si="65">AVERAGE(AR5:AR12)</f>
        <v>1</v>
      </c>
      <c r="AS14" s="11">
        <f t="shared" si="65"/>
        <v>0.5</v>
      </c>
      <c r="AT14" s="11">
        <f t="shared" ref="AT14" si="66">AVERAGE(AT5:AT12)</f>
        <v>0.75</v>
      </c>
      <c r="AU14" s="11">
        <f t="shared" si="62"/>
        <v>0.875</v>
      </c>
      <c r="AV14" s="11">
        <f t="shared" ref="AV14:AW14" si="67">AVERAGE(AV5:AV12)</f>
        <v>1</v>
      </c>
      <c r="AW14" s="11">
        <f t="shared" si="67"/>
        <v>0.75</v>
      </c>
      <c r="AX14" s="11">
        <f t="shared" ref="AX14:AY14" si="68">AVERAGE(AX5:AX12)</f>
        <v>0.8125</v>
      </c>
      <c r="AY14" s="11">
        <f t="shared" si="68"/>
        <v>1</v>
      </c>
      <c r="AZ14" s="11" t="s">
        <v>62</v>
      </c>
      <c r="BA14" s="11" t="s">
        <v>62</v>
      </c>
      <c r="BB14" s="11" t="s">
        <v>62</v>
      </c>
      <c r="BC14" s="11">
        <f t="shared" si="62"/>
        <v>0.75</v>
      </c>
      <c r="BD14" s="11">
        <f t="shared" ref="BD14:BE14" si="69">AVERAGE(BD5:BD12)</f>
        <v>0.75</v>
      </c>
      <c r="BE14" s="11">
        <f t="shared" si="69"/>
        <v>0.75</v>
      </c>
      <c r="BF14" s="11">
        <f t="shared" ref="BF14" si="70">AVERAGE(BF5:BF12)</f>
        <v>0.9375</v>
      </c>
      <c r="BG14" s="11">
        <f t="shared" si="62"/>
        <v>0.5</v>
      </c>
      <c r="BH14" s="11">
        <f t="shared" ref="BH14" si="71">AVERAGE(BH5:BH12)</f>
        <v>1</v>
      </c>
      <c r="BI14" s="11">
        <f t="shared" si="62"/>
        <v>1</v>
      </c>
      <c r="BJ14" s="11">
        <f t="shared" ref="BJ14" si="72">AVERAGE(BJ5:BJ12)</f>
        <v>1</v>
      </c>
      <c r="BK14" s="11">
        <f t="shared" ref="BK14" si="73">AVERAGE(BK5:BK12)</f>
        <v>0.5</v>
      </c>
      <c r="BL14" s="11" t="s">
        <v>62</v>
      </c>
      <c r="BM14" s="11">
        <f t="shared" si="62"/>
        <v>0.75</v>
      </c>
      <c r="BN14" s="11">
        <f t="shared" ref="BN14" si="74">AVERAGE(BN5:BN12)</f>
        <v>0.5625</v>
      </c>
      <c r="BO14" s="11" t="s">
        <v>62</v>
      </c>
      <c r="BP14" s="11">
        <f t="shared" ref="BP14" si="75">AVERAGE(BP5:BP12)</f>
        <v>0.5</v>
      </c>
      <c r="BQ14" s="11">
        <f t="shared" si="62"/>
        <v>1</v>
      </c>
      <c r="BR14" s="11">
        <f t="shared" ref="BR14:BS14" si="76">AVERAGE(BR5:BR12)</f>
        <v>1</v>
      </c>
      <c r="BS14" s="11">
        <f t="shared" si="76"/>
        <v>1</v>
      </c>
      <c r="BT14" s="11">
        <f t="shared" ref="BT14:BU14" si="77">AVERAGE(BT5:BT12)</f>
        <v>0.5</v>
      </c>
      <c r="BU14" s="11">
        <f t="shared" si="77"/>
        <v>0.625</v>
      </c>
      <c r="BV14" s="11">
        <f t="shared" ref="BV14" si="78">AVERAGE(BV5:BV12)</f>
        <v>1</v>
      </c>
      <c r="BW14" s="11">
        <f t="shared" si="62"/>
        <v>0.375</v>
      </c>
      <c r="BX14" s="11">
        <f t="shared" ref="BX14" si="79">AVERAGE(BX5:BX12)</f>
        <v>1</v>
      </c>
      <c r="BY14" s="11">
        <f t="shared" ref="BY14:CA14" si="80">AVERAGE(BY5:BY12)</f>
        <v>0.625</v>
      </c>
      <c r="BZ14" s="11">
        <f t="shared" ref="BZ14" si="81">AVERAGE(BZ5:BZ12)</f>
        <v>0.75</v>
      </c>
      <c r="CA14" s="11">
        <f t="shared" si="80"/>
        <v>1</v>
      </c>
      <c r="CB14" s="11">
        <f t="shared" ref="CB14" si="82">AVERAGE(CB5:CB12)</f>
        <v>1</v>
      </c>
      <c r="CC14" s="11">
        <f>AVERAGE(CC5:CC12)</f>
        <v>0.875</v>
      </c>
      <c r="CD14" s="11">
        <f>AVERAGE(CD5:CD12)</f>
        <v>0.875</v>
      </c>
      <c r="CE14" s="11">
        <f>AVERAGE(CE5:CE12)</f>
        <v>0.625</v>
      </c>
      <c r="CF14" s="11" t="s">
        <v>62</v>
      </c>
      <c r="CG14" s="11">
        <f t="shared" ref="CG14" si="83">AVERAGE(CG5:CG12)</f>
        <v>1</v>
      </c>
      <c r="CH14" s="11">
        <f t="shared" si="62"/>
        <v>0.75</v>
      </c>
      <c r="CI14" s="11">
        <f t="shared" ref="CI14" si="84">AVERAGE(CI5:CI12)</f>
        <v>0.75</v>
      </c>
      <c r="CJ14" s="11">
        <f t="shared" si="62"/>
        <v>0.75</v>
      </c>
      <c r="CK14" s="11">
        <f t="shared" si="62"/>
        <v>0.75</v>
      </c>
      <c r="CL14" s="11">
        <f t="shared" ref="CL14" si="85">AVERAGE(CL5:CL12)</f>
        <v>0.875</v>
      </c>
      <c r="CM14" s="11">
        <f>AVERAGE(CM5:CM12)</f>
        <v>0.75</v>
      </c>
      <c r="CN14" s="11" t="s">
        <v>62</v>
      </c>
      <c r="CO14" s="11" t="s">
        <v>62</v>
      </c>
      <c r="CP14" s="11">
        <f t="shared" ref="CP14:CR14" si="86">AVERAGE(CP5:CP12)</f>
        <v>0.75</v>
      </c>
      <c r="CQ14" s="11" t="s">
        <v>62</v>
      </c>
      <c r="CR14" s="11">
        <f t="shared" si="86"/>
        <v>1</v>
      </c>
      <c r="CS14" s="11" t="s">
        <v>62</v>
      </c>
      <c r="CT14" s="11" t="s">
        <v>62</v>
      </c>
      <c r="CU14" s="11">
        <f t="shared" ref="CU14" si="87">AVERAGE(CU5:CU12)</f>
        <v>1</v>
      </c>
      <c r="CV14" s="11">
        <f t="shared" ref="CV14" si="88">AVERAGE(CV5:CV12)</f>
        <v>0.75</v>
      </c>
      <c r="CW14" s="11">
        <f t="shared" si="62"/>
        <v>0.625</v>
      </c>
      <c r="CX14" s="11">
        <f t="shared" ref="CX14:CY14" si="89">AVERAGE(CX5:CX12)</f>
        <v>0.75</v>
      </c>
      <c r="CY14" s="11">
        <f t="shared" si="89"/>
        <v>0.875</v>
      </c>
      <c r="CZ14" s="11">
        <f t="shared" ref="CZ14" si="90">AVERAGE(CZ5:CZ12)</f>
        <v>0.5</v>
      </c>
      <c r="DA14" s="11">
        <f t="shared" si="62"/>
        <v>0.75</v>
      </c>
      <c r="DB14" s="11">
        <f t="shared" ref="DB14" si="91">AVERAGE(DB5:DB12)</f>
        <v>1</v>
      </c>
      <c r="DC14" s="11" t="s">
        <v>62</v>
      </c>
      <c r="DD14" s="11">
        <f>AVERAGE(DD5:DD12)</f>
        <v>0.875</v>
      </c>
      <c r="DE14" s="11">
        <f>AVERAGE(DE5:DE12)</f>
        <v>0.5</v>
      </c>
      <c r="DF14" s="11">
        <f>AVERAGE(DF5:DF12)</f>
        <v>0.25</v>
      </c>
      <c r="DG14" s="11" t="s">
        <v>62</v>
      </c>
      <c r="DH14" s="11">
        <f t="shared" ref="DH14:DM14" si="92">AVERAGE(DH5:DH12)</f>
        <v>0.75</v>
      </c>
      <c r="DI14" s="11">
        <f t="shared" si="92"/>
        <v>0.5</v>
      </c>
      <c r="DJ14" s="11">
        <f t="shared" si="92"/>
        <v>1</v>
      </c>
      <c r="DK14" s="11">
        <f t="shared" si="92"/>
        <v>1</v>
      </c>
      <c r="DL14" s="11">
        <f t="shared" si="92"/>
        <v>1</v>
      </c>
      <c r="DM14" s="11">
        <f t="shared" si="92"/>
        <v>0.75</v>
      </c>
      <c r="DN14" s="11" t="s">
        <v>62</v>
      </c>
      <c r="DO14" s="11" t="s">
        <v>62</v>
      </c>
      <c r="DP14" s="11">
        <f>AVERAGE(DP5:DP12)</f>
        <v>0.875</v>
      </c>
      <c r="DQ14" s="11">
        <f>AVERAGE(DQ5:DQ12)</f>
        <v>1</v>
      </c>
      <c r="DR14" s="11">
        <f>AVERAGE(DR5:DR12)</f>
        <v>0.5</v>
      </c>
      <c r="DS14" s="11">
        <f t="shared" ref="DS14" si="93">AVERAGE(DS5:DS12)</f>
        <v>0.75</v>
      </c>
      <c r="DT14" s="11">
        <f t="shared" ref="DT14:DW14" si="94">AVERAGE(DT5:DT12)</f>
        <v>1</v>
      </c>
      <c r="DU14" s="11">
        <f t="shared" si="94"/>
        <v>1</v>
      </c>
      <c r="DV14" s="11">
        <f t="shared" si="94"/>
        <v>0.75</v>
      </c>
      <c r="DW14" s="11">
        <f t="shared" si="94"/>
        <v>0.75</v>
      </c>
    </row>
  </sheetData>
  <mergeCells count="8">
    <mergeCell ref="A14:C14"/>
    <mergeCell ref="B4:C4"/>
    <mergeCell ref="B2:C2"/>
    <mergeCell ref="A3:C3"/>
    <mergeCell ref="D3:DW3"/>
    <mergeCell ref="B5:B8"/>
    <mergeCell ref="B9:B12"/>
    <mergeCell ref="A13:C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C549E-407D-40C6-8054-4646ED901DB2}">
  <dimension ref="A1:L128"/>
  <sheetViews>
    <sheetView topLeftCell="A3" workbookViewId="0">
      <selection activeCell="N3" sqref="N3"/>
    </sheetView>
  </sheetViews>
  <sheetFormatPr defaultRowHeight="14.4" x14ac:dyDescent="0.3"/>
  <cols>
    <col min="1" max="1" width="34.44140625" style="111" customWidth="1"/>
  </cols>
  <sheetData>
    <row r="1" spans="1:12" ht="47.25" customHeight="1" x14ac:dyDescent="0.3">
      <c r="A1" s="538" t="s">
        <v>60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</row>
    <row r="2" spans="1:12" ht="24" customHeight="1" x14ac:dyDescent="0.3">
      <c r="A2" s="301" t="s">
        <v>0</v>
      </c>
      <c r="B2" s="318">
        <v>16</v>
      </c>
      <c r="C2" s="117">
        <v>17</v>
      </c>
      <c r="D2" s="318">
        <v>18</v>
      </c>
      <c r="E2" s="117">
        <v>19</v>
      </c>
      <c r="F2" s="318">
        <v>20</v>
      </c>
      <c r="G2" s="117">
        <v>21</v>
      </c>
      <c r="H2" s="318">
        <v>22</v>
      </c>
      <c r="I2" s="117">
        <v>23</v>
      </c>
      <c r="J2" s="318">
        <v>24</v>
      </c>
      <c r="K2" s="556" t="s">
        <v>44</v>
      </c>
      <c r="L2" s="553" t="s">
        <v>45</v>
      </c>
    </row>
    <row r="3" spans="1:12" ht="84" customHeight="1" x14ac:dyDescent="0.3">
      <c r="A3" s="554" t="s">
        <v>1</v>
      </c>
      <c r="B3" s="555" t="s">
        <v>66</v>
      </c>
      <c r="C3" s="555" t="s">
        <v>74</v>
      </c>
      <c r="D3" s="555"/>
      <c r="E3" s="555"/>
      <c r="F3" s="555"/>
      <c r="G3" s="555" t="s">
        <v>75</v>
      </c>
      <c r="H3" s="555"/>
      <c r="I3" s="555"/>
      <c r="J3" s="555"/>
      <c r="K3" s="556"/>
      <c r="L3" s="553"/>
    </row>
    <row r="4" spans="1:12" ht="93" customHeight="1" x14ac:dyDescent="0.3">
      <c r="A4" s="554"/>
      <c r="B4" s="555"/>
      <c r="C4" s="332" t="s">
        <v>61</v>
      </c>
      <c r="D4" s="332" t="s">
        <v>63</v>
      </c>
      <c r="E4" s="332" t="s">
        <v>64</v>
      </c>
      <c r="F4" s="332" t="s">
        <v>65</v>
      </c>
      <c r="G4" s="332" t="s">
        <v>61</v>
      </c>
      <c r="H4" s="332" t="s">
        <v>63</v>
      </c>
      <c r="I4" s="332" t="s">
        <v>64</v>
      </c>
      <c r="J4" s="332" t="s">
        <v>65</v>
      </c>
      <c r="K4" s="556"/>
      <c r="L4" s="553"/>
    </row>
    <row r="5" spans="1:12" ht="21.75" customHeight="1" x14ac:dyDescent="0.3">
      <c r="A5" s="305" t="s">
        <v>324</v>
      </c>
      <c r="B5" s="316" t="s">
        <v>67</v>
      </c>
      <c r="C5" s="306">
        <v>1</v>
      </c>
      <c r="D5" s="306">
        <v>1</v>
      </c>
      <c r="E5" s="306">
        <v>1</v>
      </c>
      <c r="F5" s="306">
        <v>1</v>
      </c>
      <c r="G5" s="306">
        <v>1</v>
      </c>
      <c r="H5" s="306">
        <v>1</v>
      </c>
      <c r="I5" s="306">
        <v>1</v>
      </c>
      <c r="J5" s="306">
        <v>1</v>
      </c>
      <c r="K5" s="307">
        <f t="shared" ref="K5:K11" si="0">SUM(C5:J5)</f>
        <v>8</v>
      </c>
      <c r="L5" s="308">
        <f t="shared" ref="L5:L11" si="1">AVERAGE(C5:J5)</f>
        <v>1</v>
      </c>
    </row>
    <row r="6" spans="1:12" ht="15.6" x14ac:dyDescent="0.3">
      <c r="A6" s="305" t="s">
        <v>299</v>
      </c>
      <c r="B6" s="116" t="s">
        <v>67</v>
      </c>
      <c r="C6" s="116">
        <v>1</v>
      </c>
      <c r="D6" s="116">
        <v>1</v>
      </c>
      <c r="E6" s="116">
        <v>1</v>
      </c>
      <c r="F6" s="116">
        <v>1</v>
      </c>
      <c r="G6" s="116">
        <v>1</v>
      </c>
      <c r="H6" s="116">
        <v>1</v>
      </c>
      <c r="I6" s="116">
        <v>1</v>
      </c>
      <c r="J6" s="116">
        <v>1</v>
      </c>
      <c r="K6" s="307">
        <f t="shared" si="0"/>
        <v>8</v>
      </c>
      <c r="L6" s="308">
        <f t="shared" si="1"/>
        <v>1</v>
      </c>
    </row>
    <row r="7" spans="1:12" ht="15.6" x14ac:dyDescent="0.3">
      <c r="A7" s="305" t="s">
        <v>515</v>
      </c>
      <c r="B7" s="108" t="s">
        <v>67</v>
      </c>
      <c r="C7" s="116" t="s">
        <v>62</v>
      </c>
      <c r="D7" s="116" t="s">
        <v>62</v>
      </c>
      <c r="E7" s="116" t="s">
        <v>62</v>
      </c>
      <c r="F7" s="116" t="s">
        <v>62</v>
      </c>
      <c r="G7" s="116">
        <v>1</v>
      </c>
      <c r="H7" s="116">
        <v>1</v>
      </c>
      <c r="I7" s="116">
        <v>0</v>
      </c>
      <c r="J7" s="116">
        <v>0</v>
      </c>
      <c r="K7" s="307">
        <f t="shared" si="0"/>
        <v>2</v>
      </c>
      <c r="L7" s="308">
        <f t="shared" si="1"/>
        <v>0.5</v>
      </c>
    </row>
    <row r="8" spans="1:12" ht="15.6" x14ac:dyDescent="0.3">
      <c r="A8" s="305" t="s">
        <v>516</v>
      </c>
      <c r="B8" s="108" t="s">
        <v>67</v>
      </c>
      <c r="C8" s="116">
        <v>1</v>
      </c>
      <c r="D8" s="116">
        <v>1</v>
      </c>
      <c r="E8" s="116">
        <v>0</v>
      </c>
      <c r="F8" s="116">
        <v>0</v>
      </c>
      <c r="G8" s="116" t="s">
        <v>62</v>
      </c>
      <c r="H8" s="116" t="s">
        <v>62</v>
      </c>
      <c r="I8" s="116" t="s">
        <v>62</v>
      </c>
      <c r="J8" s="116" t="s">
        <v>62</v>
      </c>
      <c r="K8" s="307">
        <f t="shared" si="0"/>
        <v>2</v>
      </c>
      <c r="L8" s="308">
        <f t="shared" si="1"/>
        <v>0.5</v>
      </c>
    </row>
    <row r="9" spans="1:12" ht="31.2" x14ac:dyDescent="0.3">
      <c r="A9" s="305" t="s">
        <v>337</v>
      </c>
      <c r="B9" s="333" t="s">
        <v>67</v>
      </c>
      <c r="C9" s="310">
        <v>1</v>
      </c>
      <c r="D9" s="310">
        <v>1</v>
      </c>
      <c r="E9" s="310">
        <v>1</v>
      </c>
      <c r="F9" s="310">
        <v>1</v>
      </c>
      <c r="G9" s="310">
        <v>1</v>
      </c>
      <c r="H9" s="310">
        <v>1</v>
      </c>
      <c r="I9" s="310">
        <v>1</v>
      </c>
      <c r="J9" s="310">
        <v>1</v>
      </c>
      <c r="K9" s="307">
        <f t="shared" si="0"/>
        <v>8</v>
      </c>
      <c r="L9" s="308">
        <f t="shared" si="1"/>
        <v>1</v>
      </c>
    </row>
    <row r="10" spans="1:12" ht="15.6" x14ac:dyDescent="0.3">
      <c r="A10" s="305" t="s">
        <v>340</v>
      </c>
      <c r="B10" s="316" t="s">
        <v>67</v>
      </c>
      <c r="C10" s="306">
        <v>1</v>
      </c>
      <c r="D10" s="306">
        <v>1</v>
      </c>
      <c r="E10" s="306">
        <v>1</v>
      </c>
      <c r="F10" s="306">
        <v>1</v>
      </c>
      <c r="G10" s="306">
        <v>1</v>
      </c>
      <c r="H10" s="306">
        <v>1</v>
      </c>
      <c r="I10" s="306">
        <v>1</v>
      </c>
      <c r="J10" s="306">
        <v>1</v>
      </c>
      <c r="K10" s="307">
        <f t="shared" si="0"/>
        <v>8</v>
      </c>
      <c r="L10" s="308">
        <f t="shared" si="1"/>
        <v>1</v>
      </c>
    </row>
    <row r="11" spans="1:12" ht="15.6" x14ac:dyDescent="0.3">
      <c r="A11" s="305" t="s">
        <v>343</v>
      </c>
      <c r="B11" s="316" t="s">
        <v>270</v>
      </c>
      <c r="C11" s="306">
        <v>1</v>
      </c>
      <c r="D11" s="306">
        <v>1</v>
      </c>
      <c r="E11" s="306">
        <v>1</v>
      </c>
      <c r="F11" s="306">
        <v>1</v>
      </c>
      <c r="G11" s="116" t="s">
        <v>62</v>
      </c>
      <c r="H11" s="116" t="s">
        <v>62</v>
      </c>
      <c r="I11" s="116" t="s">
        <v>62</v>
      </c>
      <c r="J11" s="116" t="s">
        <v>62</v>
      </c>
      <c r="K11" s="307">
        <f t="shared" si="0"/>
        <v>4</v>
      </c>
      <c r="L11" s="308">
        <f t="shared" si="1"/>
        <v>1</v>
      </c>
    </row>
    <row r="12" spans="1:12" ht="15.6" x14ac:dyDescent="0.3">
      <c r="A12" s="305" t="s">
        <v>344</v>
      </c>
      <c r="B12" s="316" t="s">
        <v>67</v>
      </c>
      <c r="C12" s="306" t="s">
        <v>62</v>
      </c>
      <c r="D12" s="306" t="s">
        <v>62</v>
      </c>
      <c r="E12" s="306" t="s">
        <v>62</v>
      </c>
      <c r="F12" s="306" t="s">
        <v>62</v>
      </c>
      <c r="G12" s="306" t="s">
        <v>62</v>
      </c>
      <c r="H12" s="306" t="s">
        <v>62</v>
      </c>
      <c r="I12" s="306" t="s">
        <v>62</v>
      </c>
      <c r="J12" s="306" t="s">
        <v>62</v>
      </c>
      <c r="K12" s="307" t="s">
        <v>62</v>
      </c>
      <c r="L12" s="308" t="s">
        <v>62</v>
      </c>
    </row>
    <row r="13" spans="1:12" ht="15.6" x14ac:dyDescent="0.3">
      <c r="A13" s="314" t="s">
        <v>46</v>
      </c>
      <c r="B13" s="108" t="s">
        <v>67</v>
      </c>
      <c r="C13" s="116">
        <v>1</v>
      </c>
      <c r="D13" s="116">
        <v>1</v>
      </c>
      <c r="E13" s="116">
        <v>0</v>
      </c>
      <c r="F13" s="116">
        <v>1</v>
      </c>
      <c r="G13" s="116">
        <v>1</v>
      </c>
      <c r="H13" s="116">
        <v>1</v>
      </c>
      <c r="I13" s="116">
        <v>0</v>
      </c>
      <c r="J13" s="116">
        <v>1</v>
      </c>
      <c r="K13" s="307">
        <f t="shared" ref="K13:K18" si="2">SUM(C13:J13)</f>
        <v>6</v>
      </c>
      <c r="L13" s="308">
        <f t="shared" ref="L13:L18" si="3">AVERAGE(C13:J13)</f>
        <v>0.75</v>
      </c>
    </row>
    <row r="14" spans="1:12" ht="15.6" x14ac:dyDescent="0.3">
      <c r="A14" s="314" t="s">
        <v>265</v>
      </c>
      <c r="B14" s="333" t="s">
        <v>67</v>
      </c>
      <c r="C14" s="310">
        <v>1</v>
      </c>
      <c r="D14" s="310">
        <v>1</v>
      </c>
      <c r="E14" s="116">
        <v>0</v>
      </c>
      <c r="F14" s="310">
        <v>1</v>
      </c>
      <c r="G14" s="116" t="s">
        <v>62</v>
      </c>
      <c r="H14" s="116" t="s">
        <v>62</v>
      </c>
      <c r="I14" s="116" t="s">
        <v>62</v>
      </c>
      <c r="J14" s="116" t="s">
        <v>62</v>
      </c>
      <c r="K14" s="307">
        <f t="shared" si="2"/>
        <v>3</v>
      </c>
      <c r="L14" s="308">
        <f t="shared" si="3"/>
        <v>0.75</v>
      </c>
    </row>
    <row r="15" spans="1:12" ht="15.6" x14ac:dyDescent="0.3">
      <c r="A15" s="305" t="s">
        <v>325</v>
      </c>
      <c r="B15" s="316" t="s">
        <v>67</v>
      </c>
      <c r="C15" s="306">
        <v>1</v>
      </c>
      <c r="D15" s="306">
        <v>1</v>
      </c>
      <c r="E15" s="306">
        <v>1</v>
      </c>
      <c r="F15" s="306">
        <v>1</v>
      </c>
      <c r="G15" s="116" t="s">
        <v>62</v>
      </c>
      <c r="H15" s="116" t="s">
        <v>62</v>
      </c>
      <c r="I15" s="116" t="s">
        <v>62</v>
      </c>
      <c r="J15" s="116" t="s">
        <v>62</v>
      </c>
      <c r="K15" s="307">
        <f t="shared" si="2"/>
        <v>4</v>
      </c>
      <c r="L15" s="308">
        <f t="shared" si="3"/>
        <v>1</v>
      </c>
    </row>
    <row r="16" spans="1:12" ht="15.6" x14ac:dyDescent="0.3">
      <c r="A16" s="305" t="s">
        <v>326</v>
      </c>
      <c r="B16" s="316" t="s">
        <v>67</v>
      </c>
      <c r="C16" s="306">
        <v>1</v>
      </c>
      <c r="D16" s="306">
        <v>1</v>
      </c>
      <c r="E16" s="306">
        <v>0</v>
      </c>
      <c r="F16" s="306">
        <v>0</v>
      </c>
      <c r="G16" s="116" t="s">
        <v>62</v>
      </c>
      <c r="H16" s="116" t="s">
        <v>62</v>
      </c>
      <c r="I16" s="116" t="s">
        <v>62</v>
      </c>
      <c r="J16" s="116" t="s">
        <v>62</v>
      </c>
      <c r="K16" s="307">
        <f t="shared" si="2"/>
        <v>2</v>
      </c>
      <c r="L16" s="308">
        <f t="shared" si="3"/>
        <v>0.5</v>
      </c>
    </row>
    <row r="17" spans="1:12" ht="15.6" x14ac:dyDescent="0.3">
      <c r="A17" s="305" t="s">
        <v>297</v>
      </c>
      <c r="B17" s="316" t="s">
        <v>67</v>
      </c>
      <c r="C17" s="306">
        <v>1</v>
      </c>
      <c r="D17" s="306">
        <v>1</v>
      </c>
      <c r="E17" s="306">
        <v>0</v>
      </c>
      <c r="F17" s="306">
        <v>1</v>
      </c>
      <c r="G17" s="116" t="s">
        <v>62</v>
      </c>
      <c r="H17" s="116" t="s">
        <v>62</v>
      </c>
      <c r="I17" s="116" t="s">
        <v>62</v>
      </c>
      <c r="J17" s="116" t="s">
        <v>62</v>
      </c>
      <c r="K17" s="307">
        <f t="shared" si="2"/>
        <v>3</v>
      </c>
      <c r="L17" s="308">
        <f t="shared" si="3"/>
        <v>0.75</v>
      </c>
    </row>
    <row r="18" spans="1:12" ht="15.6" x14ac:dyDescent="0.3">
      <c r="A18" s="314" t="s">
        <v>267</v>
      </c>
      <c r="B18" s="333" t="s">
        <v>67</v>
      </c>
      <c r="C18" s="310">
        <v>1</v>
      </c>
      <c r="D18" s="310">
        <v>1</v>
      </c>
      <c r="E18" s="311">
        <v>0</v>
      </c>
      <c r="F18" s="311">
        <v>1</v>
      </c>
      <c r="G18" s="116" t="s">
        <v>62</v>
      </c>
      <c r="H18" s="116" t="s">
        <v>62</v>
      </c>
      <c r="I18" s="116" t="s">
        <v>62</v>
      </c>
      <c r="J18" s="116" t="s">
        <v>62</v>
      </c>
      <c r="K18" s="307">
        <f t="shared" si="2"/>
        <v>3</v>
      </c>
      <c r="L18" s="308">
        <f t="shared" si="3"/>
        <v>0.75</v>
      </c>
    </row>
    <row r="19" spans="1:12" ht="15.6" x14ac:dyDescent="0.3">
      <c r="A19" s="305" t="s">
        <v>517</v>
      </c>
      <c r="B19" s="108" t="s">
        <v>67</v>
      </c>
      <c r="C19" s="116" t="s">
        <v>62</v>
      </c>
      <c r="D19" s="116" t="s">
        <v>62</v>
      </c>
      <c r="E19" s="116" t="s">
        <v>62</v>
      </c>
      <c r="F19" s="116" t="s">
        <v>62</v>
      </c>
      <c r="G19" s="116" t="s">
        <v>62</v>
      </c>
      <c r="H19" s="116" t="s">
        <v>62</v>
      </c>
      <c r="I19" s="116" t="s">
        <v>62</v>
      </c>
      <c r="J19" s="116" t="s">
        <v>62</v>
      </c>
      <c r="K19" s="307" t="s">
        <v>62</v>
      </c>
      <c r="L19" s="308" t="s">
        <v>62</v>
      </c>
    </row>
    <row r="20" spans="1:12" ht="15.6" x14ac:dyDescent="0.3">
      <c r="A20" s="305" t="s">
        <v>311</v>
      </c>
      <c r="B20" s="316" t="s">
        <v>67</v>
      </c>
      <c r="C20" s="306">
        <v>1</v>
      </c>
      <c r="D20" s="306">
        <v>1</v>
      </c>
      <c r="E20" s="306">
        <v>0.5</v>
      </c>
      <c r="F20" s="306">
        <v>0.5</v>
      </c>
      <c r="G20" s="306">
        <v>1</v>
      </c>
      <c r="H20" s="306">
        <v>1</v>
      </c>
      <c r="I20" s="306">
        <v>0</v>
      </c>
      <c r="J20" s="306">
        <v>0</v>
      </c>
      <c r="K20" s="307">
        <f>SUM(C20:J20)</f>
        <v>5</v>
      </c>
      <c r="L20" s="308">
        <f>AVERAGE(C20:J20)</f>
        <v>0.625</v>
      </c>
    </row>
    <row r="21" spans="1:12" ht="15.6" x14ac:dyDescent="0.3">
      <c r="A21" s="305" t="s">
        <v>322</v>
      </c>
      <c r="B21" s="316" t="s">
        <v>67</v>
      </c>
      <c r="C21" s="306">
        <v>1</v>
      </c>
      <c r="D21" s="306">
        <v>1</v>
      </c>
      <c r="E21" s="306">
        <v>0.5</v>
      </c>
      <c r="F21" s="306">
        <v>1</v>
      </c>
      <c r="G21" s="306">
        <v>1</v>
      </c>
      <c r="H21" s="306">
        <v>1</v>
      </c>
      <c r="I21" s="306">
        <v>0</v>
      </c>
      <c r="J21" s="306">
        <v>0</v>
      </c>
      <c r="K21" s="307">
        <f>SUM(C21:J21)</f>
        <v>5.5</v>
      </c>
      <c r="L21" s="308">
        <f>AVERAGE(C21:J21)</f>
        <v>0.6875</v>
      </c>
    </row>
    <row r="22" spans="1:12" ht="15.6" x14ac:dyDescent="0.3">
      <c r="A22" s="305" t="s">
        <v>316</v>
      </c>
      <c r="B22" s="316" t="s">
        <v>67</v>
      </c>
      <c r="C22" s="306">
        <v>1</v>
      </c>
      <c r="D22" s="306">
        <v>1</v>
      </c>
      <c r="E22" s="306">
        <v>1</v>
      </c>
      <c r="F22" s="306">
        <v>1</v>
      </c>
      <c r="G22" s="306">
        <v>1</v>
      </c>
      <c r="H22" s="306">
        <v>1</v>
      </c>
      <c r="I22" s="306">
        <v>0</v>
      </c>
      <c r="J22" s="306">
        <v>0</v>
      </c>
      <c r="K22" s="307">
        <f>SUM(C22:J22)</f>
        <v>6</v>
      </c>
      <c r="L22" s="308">
        <f>AVERAGE(C22:J22)</f>
        <v>0.75</v>
      </c>
    </row>
    <row r="23" spans="1:12" ht="15.6" x14ac:dyDescent="0.3">
      <c r="A23" s="305" t="s">
        <v>315</v>
      </c>
      <c r="B23" s="108" t="s">
        <v>67</v>
      </c>
      <c r="C23" s="116">
        <v>1</v>
      </c>
      <c r="D23" s="116">
        <v>1</v>
      </c>
      <c r="E23" s="116">
        <v>0</v>
      </c>
      <c r="F23" s="116">
        <v>0</v>
      </c>
      <c r="G23" s="116">
        <v>1</v>
      </c>
      <c r="H23" s="116">
        <v>1</v>
      </c>
      <c r="I23" s="116">
        <v>0</v>
      </c>
      <c r="J23" s="116">
        <v>0</v>
      </c>
      <c r="K23" s="307">
        <f>SUM(C23:J23)</f>
        <v>4</v>
      </c>
      <c r="L23" s="308">
        <f>AVERAGE(C23:J23)</f>
        <v>0.5</v>
      </c>
    </row>
    <row r="24" spans="1:12" ht="15.6" x14ac:dyDescent="0.3">
      <c r="A24" s="305" t="s">
        <v>518</v>
      </c>
      <c r="B24" s="316" t="s">
        <v>67</v>
      </c>
      <c r="C24" s="306" t="s">
        <v>62</v>
      </c>
      <c r="D24" s="306" t="s">
        <v>62</v>
      </c>
      <c r="E24" s="306" t="s">
        <v>62</v>
      </c>
      <c r="F24" s="306" t="s">
        <v>62</v>
      </c>
      <c r="G24" s="313" t="s">
        <v>62</v>
      </c>
      <c r="H24" s="313" t="s">
        <v>62</v>
      </c>
      <c r="I24" s="313" t="s">
        <v>62</v>
      </c>
      <c r="J24" s="313" t="s">
        <v>62</v>
      </c>
      <c r="K24" s="307" t="s">
        <v>62</v>
      </c>
      <c r="L24" s="308" t="s">
        <v>62</v>
      </c>
    </row>
    <row r="25" spans="1:12" ht="15.6" x14ac:dyDescent="0.3">
      <c r="A25" s="305" t="s">
        <v>327</v>
      </c>
      <c r="B25" s="316" t="s">
        <v>67</v>
      </c>
      <c r="C25" s="306">
        <v>1</v>
      </c>
      <c r="D25" s="306">
        <v>1</v>
      </c>
      <c r="E25" s="306">
        <v>1</v>
      </c>
      <c r="F25" s="306">
        <v>1</v>
      </c>
      <c r="G25" s="306">
        <v>1</v>
      </c>
      <c r="H25" s="306">
        <v>1</v>
      </c>
      <c r="I25" s="306">
        <v>1</v>
      </c>
      <c r="J25" s="306">
        <v>1</v>
      </c>
      <c r="K25" s="307">
        <f t="shared" ref="K25:K32" si="4">SUM(C25:J25)</f>
        <v>8</v>
      </c>
      <c r="L25" s="308">
        <f t="shared" ref="L25:L32" si="5">AVERAGE(C25:J25)</f>
        <v>1</v>
      </c>
    </row>
    <row r="26" spans="1:12" ht="15.6" x14ac:dyDescent="0.3">
      <c r="A26" s="305" t="s">
        <v>321</v>
      </c>
      <c r="B26" s="316" t="s">
        <v>67</v>
      </c>
      <c r="C26" s="306">
        <v>1</v>
      </c>
      <c r="D26" s="306">
        <v>1</v>
      </c>
      <c r="E26" s="306">
        <v>1</v>
      </c>
      <c r="F26" s="306">
        <v>1</v>
      </c>
      <c r="G26" s="306">
        <v>1</v>
      </c>
      <c r="H26" s="306">
        <v>1</v>
      </c>
      <c r="I26" s="306">
        <v>0</v>
      </c>
      <c r="J26" s="306">
        <v>0</v>
      </c>
      <c r="K26" s="307">
        <f t="shared" si="4"/>
        <v>6</v>
      </c>
      <c r="L26" s="308">
        <f t="shared" si="5"/>
        <v>0.75</v>
      </c>
    </row>
    <row r="27" spans="1:12" ht="15.6" x14ac:dyDescent="0.3">
      <c r="A27" s="305" t="s">
        <v>328</v>
      </c>
      <c r="B27" s="316" t="s">
        <v>67</v>
      </c>
      <c r="C27" s="306">
        <v>1</v>
      </c>
      <c r="D27" s="306">
        <v>1</v>
      </c>
      <c r="E27" s="306">
        <v>1</v>
      </c>
      <c r="F27" s="306">
        <v>1</v>
      </c>
      <c r="G27" s="306">
        <v>1</v>
      </c>
      <c r="H27" s="306">
        <v>1</v>
      </c>
      <c r="I27" s="306">
        <v>1</v>
      </c>
      <c r="J27" s="306">
        <v>1</v>
      </c>
      <c r="K27" s="307">
        <f t="shared" si="4"/>
        <v>8</v>
      </c>
      <c r="L27" s="308">
        <f t="shared" si="5"/>
        <v>1</v>
      </c>
    </row>
    <row r="28" spans="1:12" ht="15.6" x14ac:dyDescent="0.3">
      <c r="A28" s="305" t="s">
        <v>318</v>
      </c>
      <c r="B28" s="316" t="s">
        <v>67</v>
      </c>
      <c r="C28" s="306">
        <v>1</v>
      </c>
      <c r="D28" s="306">
        <v>1</v>
      </c>
      <c r="E28" s="306">
        <v>1</v>
      </c>
      <c r="F28" s="306">
        <v>1</v>
      </c>
      <c r="G28" s="306">
        <v>1</v>
      </c>
      <c r="H28" s="306">
        <v>1</v>
      </c>
      <c r="I28" s="306">
        <v>1</v>
      </c>
      <c r="J28" s="306">
        <v>1</v>
      </c>
      <c r="K28" s="307">
        <f t="shared" si="4"/>
        <v>8</v>
      </c>
      <c r="L28" s="308">
        <f t="shared" si="5"/>
        <v>1</v>
      </c>
    </row>
    <row r="29" spans="1:12" ht="15.6" x14ac:dyDescent="0.3">
      <c r="A29" s="305" t="s">
        <v>302</v>
      </c>
      <c r="B29" s="316" t="s">
        <v>67</v>
      </c>
      <c r="C29" s="306">
        <v>1</v>
      </c>
      <c r="D29" s="306">
        <v>1</v>
      </c>
      <c r="E29" s="306">
        <v>0.5</v>
      </c>
      <c r="F29" s="306">
        <v>0</v>
      </c>
      <c r="G29" s="116" t="s">
        <v>62</v>
      </c>
      <c r="H29" s="116" t="s">
        <v>62</v>
      </c>
      <c r="I29" s="116" t="s">
        <v>62</v>
      </c>
      <c r="J29" s="116" t="s">
        <v>62</v>
      </c>
      <c r="K29" s="307">
        <f t="shared" si="4"/>
        <v>2.5</v>
      </c>
      <c r="L29" s="308">
        <f t="shared" si="5"/>
        <v>0.625</v>
      </c>
    </row>
    <row r="30" spans="1:12" ht="15.6" x14ac:dyDescent="0.3">
      <c r="A30" s="305" t="s">
        <v>329</v>
      </c>
      <c r="B30" s="316" t="s">
        <v>67</v>
      </c>
      <c r="C30" s="306">
        <v>1</v>
      </c>
      <c r="D30" s="306">
        <v>1</v>
      </c>
      <c r="E30" s="306">
        <v>1</v>
      </c>
      <c r="F30" s="306">
        <v>1</v>
      </c>
      <c r="G30" s="116" t="s">
        <v>62</v>
      </c>
      <c r="H30" s="116" t="s">
        <v>62</v>
      </c>
      <c r="I30" s="116" t="s">
        <v>62</v>
      </c>
      <c r="J30" s="116" t="s">
        <v>62</v>
      </c>
      <c r="K30" s="307">
        <f t="shared" si="4"/>
        <v>4</v>
      </c>
      <c r="L30" s="308">
        <f t="shared" si="5"/>
        <v>1</v>
      </c>
    </row>
    <row r="31" spans="1:12" ht="15.6" x14ac:dyDescent="0.3">
      <c r="A31" s="305" t="s">
        <v>519</v>
      </c>
      <c r="B31" s="108" t="s">
        <v>67</v>
      </c>
      <c r="C31" s="116">
        <v>1</v>
      </c>
      <c r="D31" s="116">
        <v>1</v>
      </c>
      <c r="E31" s="116">
        <v>1</v>
      </c>
      <c r="F31" s="116">
        <v>1</v>
      </c>
      <c r="G31" s="116">
        <v>1</v>
      </c>
      <c r="H31" s="116">
        <v>1</v>
      </c>
      <c r="I31" s="116">
        <v>0</v>
      </c>
      <c r="J31" s="116">
        <v>1</v>
      </c>
      <c r="K31" s="307">
        <f t="shared" si="4"/>
        <v>7</v>
      </c>
      <c r="L31" s="308">
        <f t="shared" si="5"/>
        <v>0.875</v>
      </c>
    </row>
    <row r="32" spans="1:12" ht="31.2" x14ac:dyDescent="0.3">
      <c r="A32" s="305" t="s">
        <v>298</v>
      </c>
      <c r="B32" s="316" t="s">
        <v>67</v>
      </c>
      <c r="C32" s="306">
        <v>1</v>
      </c>
      <c r="D32" s="306">
        <v>1</v>
      </c>
      <c r="E32" s="306">
        <v>1</v>
      </c>
      <c r="F32" s="306">
        <v>1</v>
      </c>
      <c r="G32" s="306">
        <v>1</v>
      </c>
      <c r="H32" s="306">
        <v>1</v>
      </c>
      <c r="I32" s="306">
        <v>1</v>
      </c>
      <c r="J32" s="306">
        <v>1</v>
      </c>
      <c r="K32" s="307">
        <f t="shared" si="4"/>
        <v>8</v>
      </c>
      <c r="L32" s="308">
        <f t="shared" si="5"/>
        <v>1</v>
      </c>
    </row>
    <row r="33" spans="1:12" ht="15.6" x14ac:dyDescent="0.3">
      <c r="A33" s="305" t="s">
        <v>330</v>
      </c>
      <c r="B33" s="316" t="s">
        <v>67</v>
      </c>
      <c r="C33" s="306" t="s">
        <v>62</v>
      </c>
      <c r="D33" s="306" t="s">
        <v>62</v>
      </c>
      <c r="E33" s="306" t="s">
        <v>62</v>
      </c>
      <c r="F33" s="306" t="s">
        <v>62</v>
      </c>
      <c r="G33" s="306" t="s">
        <v>62</v>
      </c>
      <c r="H33" s="306" t="s">
        <v>62</v>
      </c>
      <c r="I33" s="306" t="s">
        <v>62</v>
      </c>
      <c r="J33" s="306" t="s">
        <v>62</v>
      </c>
      <c r="K33" s="307" t="s">
        <v>62</v>
      </c>
      <c r="L33" s="308" t="s">
        <v>62</v>
      </c>
    </row>
    <row r="34" spans="1:12" ht="15.6" x14ac:dyDescent="0.3">
      <c r="A34" s="305" t="s">
        <v>310</v>
      </c>
      <c r="B34" s="316" t="s">
        <v>67</v>
      </c>
      <c r="C34" s="306" t="s">
        <v>62</v>
      </c>
      <c r="D34" s="306" t="s">
        <v>62</v>
      </c>
      <c r="E34" s="306" t="s">
        <v>62</v>
      </c>
      <c r="F34" s="306" t="s">
        <v>62</v>
      </c>
      <c r="G34" s="306" t="s">
        <v>62</v>
      </c>
      <c r="H34" s="306" t="s">
        <v>62</v>
      </c>
      <c r="I34" s="306" t="s">
        <v>62</v>
      </c>
      <c r="J34" s="306" t="s">
        <v>62</v>
      </c>
      <c r="K34" s="307" t="s">
        <v>62</v>
      </c>
      <c r="L34" s="308" t="s">
        <v>62</v>
      </c>
    </row>
    <row r="35" spans="1:12" ht="15.6" x14ac:dyDescent="0.3">
      <c r="A35" s="305" t="s">
        <v>389</v>
      </c>
      <c r="B35" s="316" t="s">
        <v>67</v>
      </c>
      <c r="C35" s="306">
        <v>1</v>
      </c>
      <c r="D35" s="306">
        <v>1</v>
      </c>
      <c r="E35" s="306">
        <v>1</v>
      </c>
      <c r="F35" s="306">
        <v>0</v>
      </c>
      <c r="G35" s="306">
        <v>1</v>
      </c>
      <c r="H35" s="306">
        <v>0.5</v>
      </c>
      <c r="I35" s="306">
        <v>1</v>
      </c>
      <c r="J35" s="306">
        <v>0</v>
      </c>
      <c r="K35" s="307">
        <f>SUM(C35:J35)</f>
        <v>5.5</v>
      </c>
      <c r="L35" s="308">
        <f>AVERAGE(C35:J35)</f>
        <v>0.6875</v>
      </c>
    </row>
    <row r="36" spans="1:12" ht="31.2" x14ac:dyDescent="0.3">
      <c r="A36" s="314" t="s">
        <v>268</v>
      </c>
      <c r="B36" s="333" t="s">
        <v>67</v>
      </c>
      <c r="C36" s="310" t="s">
        <v>62</v>
      </c>
      <c r="D36" s="310" t="s">
        <v>62</v>
      </c>
      <c r="E36" s="310" t="s">
        <v>62</v>
      </c>
      <c r="F36" s="310" t="s">
        <v>62</v>
      </c>
      <c r="G36" s="116" t="s">
        <v>62</v>
      </c>
      <c r="H36" s="116" t="s">
        <v>62</v>
      </c>
      <c r="I36" s="116" t="s">
        <v>62</v>
      </c>
      <c r="J36" s="116" t="s">
        <v>62</v>
      </c>
      <c r="K36" s="307" t="s">
        <v>62</v>
      </c>
      <c r="L36" s="308" t="s">
        <v>62</v>
      </c>
    </row>
    <row r="37" spans="1:12" ht="15.6" x14ac:dyDescent="0.3">
      <c r="A37" s="314" t="s">
        <v>520</v>
      </c>
      <c r="B37" s="116" t="s">
        <v>67</v>
      </c>
      <c r="C37" s="306">
        <v>1</v>
      </c>
      <c r="D37" s="306">
        <v>1</v>
      </c>
      <c r="E37" s="306">
        <v>1</v>
      </c>
      <c r="F37" s="306">
        <v>1</v>
      </c>
      <c r="G37" s="116" t="s">
        <v>62</v>
      </c>
      <c r="H37" s="116" t="s">
        <v>62</v>
      </c>
      <c r="I37" s="116" t="s">
        <v>62</v>
      </c>
      <c r="J37" s="116" t="s">
        <v>62</v>
      </c>
      <c r="K37" s="307">
        <f t="shared" ref="K37:K42" si="6">SUM(C37:J37)</f>
        <v>4</v>
      </c>
      <c r="L37" s="308">
        <f t="shared" ref="L37:L42" si="7">AVERAGE(C37:J37)</f>
        <v>1</v>
      </c>
    </row>
    <row r="38" spans="1:12" ht="15.6" x14ac:dyDescent="0.3">
      <c r="A38" s="314" t="s">
        <v>521</v>
      </c>
      <c r="B38" s="316" t="s">
        <v>67</v>
      </c>
      <c r="C38" s="306">
        <v>1</v>
      </c>
      <c r="D38" s="306">
        <v>1</v>
      </c>
      <c r="E38" s="306">
        <v>0</v>
      </c>
      <c r="F38" s="306">
        <v>0</v>
      </c>
      <c r="G38" s="306">
        <v>1</v>
      </c>
      <c r="H38" s="306">
        <v>1</v>
      </c>
      <c r="I38" s="306">
        <v>0</v>
      </c>
      <c r="J38" s="306">
        <v>0</v>
      </c>
      <c r="K38" s="307">
        <f t="shared" si="6"/>
        <v>4</v>
      </c>
      <c r="L38" s="308">
        <f t="shared" si="7"/>
        <v>0.5</v>
      </c>
    </row>
    <row r="39" spans="1:12" ht="15.6" x14ac:dyDescent="0.3">
      <c r="A39" s="314" t="s">
        <v>357</v>
      </c>
      <c r="B39" s="316" t="s">
        <v>67</v>
      </c>
      <c r="C39" s="306">
        <v>1</v>
      </c>
      <c r="D39" s="306">
        <v>1</v>
      </c>
      <c r="E39" s="306">
        <v>1</v>
      </c>
      <c r="F39" s="306">
        <v>1</v>
      </c>
      <c r="G39" s="306">
        <v>1</v>
      </c>
      <c r="H39" s="306">
        <v>1</v>
      </c>
      <c r="I39" s="306">
        <v>1</v>
      </c>
      <c r="J39" s="306">
        <v>1</v>
      </c>
      <c r="K39" s="307">
        <f t="shared" si="6"/>
        <v>8</v>
      </c>
      <c r="L39" s="308">
        <f t="shared" si="7"/>
        <v>1</v>
      </c>
    </row>
    <row r="40" spans="1:12" ht="31.2" x14ac:dyDescent="0.3">
      <c r="A40" s="314" t="s">
        <v>269</v>
      </c>
      <c r="B40" s="316" t="s">
        <v>270</v>
      </c>
      <c r="C40" s="306">
        <v>1</v>
      </c>
      <c r="D40" s="306">
        <v>1</v>
      </c>
      <c r="E40" s="306">
        <v>1</v>
      </c>
      <c r="F40" s="306">
        <v>1</v>
      </c>
      <c r="G40" s="306">
        <v>1</v>
      </c>
      <c r="H40" s="306">
        <v>1</v>
      </c>
      <c r="I40" s="306">
        <v>1</v>
      </c>
      <c r="J40" s="306">
        <v>1</v>
      </c>
      <c r="K40" s="307">
        <f t="shared" si="6"/>
        <v>8</v>
      </c>
      <c r="L40" s="308">
        <f t="shared" si="7"/>
        <v>1</v>
      </c>
    </row>
    <row r="41" spans="1:12" ht="15.6" x14ac:dyDescent="0.3">
      <c r="A41" s="314" t="s">
        <v>393</v>
      </c>
      <c r="B41" s="108" t="s">
        <v>553</v>
      </c>
      <c r="C41" s="116">
        <v>1</v>
      </c>
      <c r="D41" s="116">
        <v>1</v>
      </c>
      <c r="E41" s="116">
        <v>0</v>
      </c>
      <c r="F41" s="116">
        <v>1</v>
      </c>
      <c r="G41" s="116">
        <v>1</v>
      </c>
      <c r="H41" s="116">
        <v>1</v>
      </c>
      <c r="I41" s="116">
        <v>0</v>
      </c>
      <c r="J41" s="116">
        <v>1</v>
      </c>
      <c r="K41" s="307">
        <f t="shared" si="6"/>
        <v>6</v>
      </c>
      <c r="L41" s="308">
        <f t="shared" si="7"/>
        <v>0.75</v>
      </c>
    </row>
    <row r="42" spans="1:12" ht="15.6" x14ac:dyDescent="0.3">
      <c r="A42" s="314" t="s">
        <v>57</v>
      </c>
      <c r="B42" s="108" t="s">
        <v>67</v>
      </c>
      <c r="C42" s="116">
        <v>1</v>
      </c>
      <c r="D42" s="116">
        <v>1</v>
      </c>
      <c r="E42" s="116">
        <v>1</v>
      </c>
      <c r="F42" s="116">
        <v>1</v>
      </c>
      <c r="G42" s="116">
        <v>1</v>
      </c>
      <c r="H42" s="116">
        <v>1</v>
      </c>
      <c r="I42" s="116">
        <v>1</v>
      </c>
      <c r="J42" s="116">
        <v>1</v>
      </c>
      <c r="K42" s="307">
        <f t="shared" si="6"/>
        <v>8</v>
      </c>
      <c r="L42" s="308">
        <f t="shared" si="7"/>
        <v>1</v>
      </c>
    </row>
    <row r="43" spans="1:12" ht="15.6" x14ac:dyDescent="0.3">
      <c r="A43" s="314" t="s">
        <v>271</v>
      </c>
      <c r="B43" s="316" t="s">
        <v>67</v>
      </c>
      <c r="C43" s="116" t="s">
        <v>62</v>
      </c>
      <c r="D43" s="116" t="s">
        <v>62</v>
      </c>
      <c r="E43" s="116" t="s">
        <v>62</v>
      </c>
      <c r="F43" s="116" t="s">
        <v>62</v>
      </c>
      <c r="G43" s="116" t="s">
        <v>62</v>
      </c>
      <c r="H43" s="116" t="s">
        <v>62</v>
      </c>
      <c r="I43" s="116" t="s">
        <v>62</v>
      </c>
      <c r="J43" s="116" t="s">
        <v>62</v>
      </c>
      <c r="K43" s="307" t="s">
        <v>62</v>
      </c>
      <c r="L43" s="308" t="s">
        <v>62</v>
      </c>
    </row>
    <row r="44" spans="1:12" ht="15.6" x14ac:dyDescent="0.3">
      <c r="A44" s="314" t="s">
        <v>2</v>
      </c>
      <c r="B44" s="108" t="s">
        <v>67</v>
      </c>
      <c r="C44" s="116">
        <v>1</v>
      </c>
      <c r="D44" s="116">
        <v>1</v>
      </c>
      <c r="E44" s="116">
        <v>1</v>
      </c>
      <c r="F44" s="116">
        <v>1</v>
      </c>
      <c r="G44" s="116" t="s">
        <v>62</v>
      </c>
      <c r="H44" s="116" t="s">
        <v>62</v>
      </c>
      <c r="I44" s="116" t="s">
        <v>62</v>
      </c>
      <c r="J44" s="116" t="s">
        <v>62</v>
      </c>
      <c r="K44" s="307">
        <f t="shared" ref="K44:K52" si="8">SUM(C44:J44)</f>
        <v>4</v>
      </c>
      <c r="L44" s="308">
        <f t="shared" ref="L44:L52" si="9">AVERAGE(C44:J44)</f>
        <v>1</v>
      </c>
    </row>
    <row r="45" spans="1:12" ht="15.6" x14ac:dyDescent="0.3">
      <c r="A45" s="314" t="s">
        <v>303</v>
      </c>
      <c r="B45" s="306" t="s">
        <v>67</v>
      </c>
      <c r="C45" s="306">
        <v>1</v>
      </c>
      <c r="D45" s="306">
        <v>1</v>
      </c>
      <c r="E45" s="306">
        <v>1</v>
      </c>
      <c r="F45" s="306">
        <v>1</v>
      </c>
      <c r="G45" s="116" t="s">
        <v>62</v>
      </c>
      <c r="H45" s="116" t="s">
        <v>62</v>
      </c>
      <c r="I45" s="116" t="s">
        <v>62</v>
      </c>
      <c r="J45" s="116" t="s">
        <v>62</v>
      </c>
      <c r="K45" s="307">
        <f t="shared" si="8"/>
        <v>4</v>
      </c>
      <c r="L45" s="308">
        <f t="shared" si="9"/>
        <v>1</v>
      </c>
    </row>
    <row r="46" spans="1:12" ht="31.2" x14ac:dyDescent="0.3">
      <c r="A46" s="314" t="s">
        <v>331</v>
      </c>
      <c r="B46" s="108" t="s">
        <v>67</v>
      </c>
      <c r="C46" s="116">
        <v>1</v>
      </c>
      <c r="D46" s="116">
        <v>1</v>
      </c>
      <c r="E46" s="116">
        <v>0</v>
      </c>
      <c r="F46" s="116">
        <v>0</v>
      </c>
      <c r="G46" s="116" t="s">
        <v>62</v>
      </c>
      <c r="H46" s="116" t="s">
        <v>62</v>
      </c>
      <c r="I46" s="116" t="s">
        <v>62</v>
      </c>
      <c r="J46" s="116" t="s">
        <v>62</v>
      </c>
      <c r="K46" s="307">
        <f t="shared" si="8"/>
        <v>2</v>
      </c>
      <c r="L46" s="308">
        <f t="shared" si="9"/>
        <v>0.5</v>
      </c>
    </row>
    <row r="47" spans="1:12" ht="15.6" x14ac:dyDescent="0.3">
      <c r="A47" s="314" t="s">
        <v>522</v>
      </c>
      <c r="B47" s="316" t="s">
        <v>67</v>
      </c>
      <c r="C47" s="306">
        <v>1</v>
      </c>
      <c r="D47" s="306">
        <v>1</v>
      </c>
      <c r="E47" s="306">
        <v>0.5</v>
      </c>
      <c r="F47" s="306">
        <v>0.5</v>
      </c>
      <c r="G47" s="116" t="s">
        <v>62</v>
      </c>
      <c r="H47" s="116" t="s">
        <v>62</v>
      </c>
      <c r="I47" s="116" t="s">
        <v>62</v>
      </c>
      <c r="J47" s="116" t="s">
        <v>62</v>
      </c>
      <c r="K47" s="307">
        <f t="shared" si="8"/>
        <v>3</v>
      </c>
      <c r="L47" s="308">
        <f t="shared" si="9"/>
        <v>0.75</v>
      </c>
    </row>
    <row r="48" spans="1:12" ht="15.6" x14ac:dyDescent="0.3">
      <c r="A48" s="314" t="s">
        <v>272</v>
      </c>
      <c r="B48" s="316" t="s">
        <v>67</v>
      </c>
      <c r="C48" s="306">
        <v>1</v>
      </c>
      <c r="D48" s="306">
        <v>1</v>
      </c>
      <c r="E48" s="306">
        <v>0.5</v>
      </c>
      <c r="F48" s="306">
        <v>1</v>
      </c>
      <c r="G48" s="116" t="s">
        <v>62</v>
      </c>
      <c r="H48" s="116" t="s">
        <v>62</v>
      </c>
      <c r="I48" s="116" t="s">
        <v>62</v>
      </c>
      <c r="J48" s="116" t="s">
        <v>62</v>
      </c>
      <c r="K48" s="307">
        <f t="shared" si="8"/>
        <v>3.5</v>
      </c>
      <c r="L48" s="308">
        <f t="shared" si="9"/>
        <v>0.875</v>
      </c>
    </row>
    <row r="49" spans="1:12" ht="15.6" x14ac:dyDescent="0.3">
      <c r="A49" s="314" t="s">
        <v>523</v>
      </c>
      <c r="B49" s="316" t="s">
        <v>67</v>
      </c>
      <c r="C49" s="306">
        <v>1</v>
      </c>
      <c r="D49" s="306">
        <v>1</v>
      </c>
      <c r="E49" s="306">
        <v>1</v>
      </c>
      <c r="F49" s="306">
        <v>1</v>
      </c>
      <c r="G49" s="306">
        <v>1</v>
      </c>
      <c r="H49" s="306">
        <v>1</v>
      </c>
      <c r="I49" s="306">
        <v>1</v>
      </c>
      <c r="J49" s="306">
        <v>1</v>
      </c>
      <c r="K49" s="307">
        <f t="shared" si="8"/>
        <v>8</v>
      </c>
      <c r="L49" s="308">
        <f t="shared" si="9"/>
        <v>1</v>
      </c>
    </row>
    <row r="50" spans="1:12" ht="15.6" x14ac:dyDescent="0.3">
      <c r="A50" s="314" t="s">
        <v>524</v>
      </c>
      <c r="B50" s="108" t="s">
        <v>67</v>
      </c>
      <c r="C50" s="116">
        <v>1</v>
      </c>
      <c r="D50" s="116">
        <v>1</v>
      </c>
      <c r="E50" s="116">
        <v>1</v>
      </c>
      <c r="F50" s="116">
        <v>0</v>
      </c>
      <c r="G50" s="116" t="s">
        <v>62</v>
      </c>
      <c r="H50" s="116" t="s">
        <v>62</v>
      </c>
      <c r="I50" s="116" t="s">
        <v>62</v>
      </c>
      <c r="J50" s="116" t="s">
        <v>62</v>
      </c>
      <c r="K50" s="307">
        <f t="shared" si="8"/>
        <v>3</v>
      </c>
      <c r="L50" s="308">
        <f t="shared" si="9"/>
        <v>0.75</v>
      </c>
    </row>
    <row r="51" spans="1:12" ht="15.6" x14ac:dyDescent="0.3">
      <c r="A51" s="314" t="s">
        <v>3</v>
      </c>
      <c r="B51" s="316" t="s">
        <v>67</v>
      </c>
      <c r="C51" s="306">
        <v>1</v>
      </c>
      <c r="D51" s="306">
        <v>1</v>
      </c>
      <c r="E51" s="306">
        <v>1</v>
      </c>
      <c r="F51" s="306">
        <v>0.5</v>
      </c>
      <c r="G51" s="306">
        <v>1</v>
      </c>
      <c r="H51" s="306">
        <v>1</v>
      </c>
      <c r="I51" s="306">
        <v>1</v>
      </c>
      <c r="J51" s="306">
        <v>0</v>
      </c>
      <c r="K51" s="307">
        <f t="shared" si="8"/>
        <v>6.5</v>
      </c>
      <c r="L51" s="308">
        <f t="shared" si="9"/>
        <v>0.8125</v>
      </c>
    </row>
    <row r="52" spans="1:12" ht="15.6" x14ac:dyDescent="0.3">
      <c r="A52" s="314" t="s">
        <v>525</v>
      </c>
      <c r="B52" s="316" t="s">
        <v>67</v>
      </c>
      <c r="C52" s="306">
        <v>1</v>
      </c>
      <c r="D52" s="306">
        <v>1</v>
      </c>
      <c r="E52" s="306">
        <v>1</v>
      </c>
      <c r="F52" s="306">
        <v>1</v>
      </c>
      <c r="G52" s="116" t="s">
        <v>62</v>
      </c>
      <c r="H52" s="116" t="s">
        <v>62</v>
      </c>
      <c r="I52" s="116" t="s">
        <v>62</v>
      </c>
      <c r="J52" s="116" t="s">
        <v>62</v>
      </c>
      <c r="K52" s="307">
        <f t="shared" si="8"/>
        <v>4</v>
      </c>
      <c r="L52" s="308">
        <f t="shared" si="9"/>
        <v>1</v>
      </c>
    </row>
    <row r="53" spans="1:12" ht="15.6" x14ac:dyDescent="0.3">
      <c r="A53" s="314" t="s">
        <v>273</v>
      </c>
      <c r="B53" s="316" t="s">
        <v>67</v>
      </c>
      <c r="C53" s="306" t="s">
        <v>62</v>
      </c>
      <c r="D53" s="306" t="s">
        <v>62</v>
      </c>
      <c r="E53" s="306" t="s">
        <v>62</v>
      </c>
      <c r="F53" s="306" t="s">
        <v>62</v>
      </c>
      <c r="G53" s="116" t="s">
        <v>62</v>
      </c>
      <c r="H53" s="116" t="s">
        <v>62</v>
      </c>
      <c r="I53" s="116" t="s">
        <v>62</v>
      </c>
      <c r="J53" s="116" t="s">
        <v>62</v>
      </c>
      <c r="K53" s="307" t="s">
        <v>62</v>
      </c>
      <c r="L53" s="308" t="s">
        <v>62</v>
      </c>
    </row>
    <row r="54" spans="1:12" ht="15.6" x14ac:dyDescent="0.3">
      <c r="A54" s="314" t="s">
        <v>526</v>
      </c>
      <c r="B54" s="316" t="s">
        <v>67</v>
      </c>
      <c r="C54" s="116" t="s">
        <v>62</v>
      </c>
      <c r="D54" s="116" t="s">
        <v>62</v>
      </c>
      <c r="E54" s="116" t="s">
        <v>62</v>
      </c>
      <c r="F54" s="116" t="s">
        <v>62</v>
      </c>
      <c r="G54" s="116" t="s">
        <v>62</v>
      </c>
      <c r="H54" s="116" t="s">
        <v>62</v>
      </c>
      <c r="I54" s="116" t="s">
        <v>62</v>
      </c>
      <c r="J54" s="116" t="s">
        <v>62</v>
      </c>
      <c r="K54" s="307" t="s">
        <v>62</v>
      </c>
      <c r="L54" s="308" t="s">
        <v>62</v>
      </c>
    </row>
    <row r="55" spans="1:12" ht="15.6" x14ac:dyDescent="0.3">
      <c r="A55" s="314" t="s">
        <v>274</v>
      </c>
      <c r="B55" s="306" t="s">
        <v>67</v>
      </c>
      <c r="C55" s="306" t="s">
        <v>62</v>
      </c>
      <c r="D55" s="306" t="s">
        <v>62</v>
      </c>
      <c r="E55" s="306" t="s">
        <v>62</v>
      </c>
      <c r="F55" s="306" t="s">
        <v>62</v>
      </c>
      <c r="G55" s="116" t="s">
        <v>62</v>
      </c>
      <c r="H55" s="116" t="s">
        <v>62</v>
      </c>
      <c r="I55" s="116" t="s">
        <v>62</v>
      </c>
      <c r="J55" s="116" t="s">
        <v>62</v>
      </c>
      <c r="K55" s="307" t="s">
        <v>62</v>
      </c>
      <c r="L55" s="308" t="s">
        <v>62</v>
      </c>
    </row>
    <row r="56" spans="1:12" ht="15.6" x14ac:dyDescent="0.3">
      <c r="A56" s="314" t="s">
        <v>275</v>
      </c>
      <c r="B56" s="316" t="s">
        <v>67</v>
      </c>
      <c r="C56" s="306">
        <v>1</v>
      </c>
      <c r="D56" s="306">
        <v>1</v>
      </c>
      <c r="E56" s="306">
        <v>1</v>
      </c>
      <c r="F56" s="306">
        <v>0</v>
      </c>
      <c r="G56" s="116" t="s">
        <v>62</v>
      </c>
      <c r="H56" s="116" t="s">
        <v>62</v>
      </c>
      <c r="I56" s="116" t="s">
        <v>62</v>
      </c>
      <c r="J56" s="116" t="s">
        <v>62</v>
      </c>
      <c r="K56" s="307">
        <f t="shared" ref="K56:K64" si="10">SUM(C56:J56)</f>
        <v>3</v>
      </c>
      <c r="L56" s="308">
        <f t="shared" ref="L56:L64" si="11">AVERAGE(C56:J56)</f>
        <v>0.75</v>
      </c>
    </row>
    <row r="57" spans="1:12" ht="15.6" x14ac:dyDescent="0.3">
      <c r="A57" s="314" t="s">
        <v>4</v>
      </c>
      <c r="B57" s="116" t="s">
        <v>67</v>
      </c>
      <c r="C57" s="116">
        <v>1</v>
      </c>
      <c r="D57" s="116">
        <v>1</v>
      </c>
      <c r="E57" s="116">
        <v>0</v>
      </c>
      <c r="F57" s="116">
        <v>1</v>
      </c>
      <c r="G57" s="116">
        <v>1</v>
      </c>
      <c r="H57" s="116">
        <v>1</v>
      </c>
      <c r="I57" s="116">
        <v>0</v>
      </c>
      <c r="J57" s="116">
        <v>1</v>
      </c>
      <c r="K57" s="307">
        <f t="shared" si="10"/>
        <v>6</v>
      </c>
      <c r="L57" s="308">
        <f t="shared" si="11"/>
        <v>0.75</v>
      </c>
    </row>
    <row r="58" spans="1:12" ht="15.6" x14ac:dyDescent="0.3">
      <c r="A58" s="314" t="s">
        <v>527</v>
      </c>
      <c r="B58" s="316" t="s">
        <v>67</v>
      </c>
      <c r="C58" s="306">
        <v>1</v>
      </c>
      <c r="D58" s="306">
        <v>1</v>
      </c>
      <c r="E58" s="306">
        <v>1</v>
      </c>
      <c r="F58" s="306">
        <v>1</v>
      </c>
      <c r="G58" s="306">
        <v>1</v>
      </c>
      <c r="H58" s="306">
        <v>1</v>
      </c>
      <c r="I58" s="116">
        <v>0</v>
      </c>
      <c r="J58" s="116">
        <v>0</v>
      </c>
      <c r="K58" s="307">
        <f t="shared" si="10"/>
        <v>6</v>
      </c>
      <c r="L58" s="308">
        <f t="shared" si="11"/>
        <v>0.75</v>
      </c>
    </row>
    <row r="59" spans="1:12" ht="15.6" x14ac:dyDescent="0.3">
      <c r="A59" s="314" t="s">
        <v>5</v>
      </c>
      <c r="B59" s="316" t="s">
        <v>67</v>
      </c>
      <c r="C59" s="306">
        <v>1</v>
      </c>
      <c r="D59" s="306">
        <v>1</v>
      </c>
      <c r="E59" s="306">
        <v>1</v>
      </c>
      <c r="F59" s="306">
        <v>0.5</v>
      </c>
      <c r="G59" s="306">
        <v>1</v>
      </c>
      <c r="H59" s="306">
        <v>1</v>
      </c>
      <c r="I59" s="306">
        <v>1</v>
      </c>
      <c r="J59" s="306">
        <v>1</v>
      </c>
      <c r="K59" s="307">
        <f t="shared" si="10"/>
        <v>7.5</v>
      </c>
      <c r="L59" s="308">
        <f t="shared" si="11"/>
        <v>0.9375</v>
      </c>
    </row>
    <row r="60" spans="1:12" ht="15.6" x14ac:dyDescent="0.3">
      <c r="A60" s="314" t="s">
        <v>276</v>
      </c>
      <c r="B60" s="316" t="s">
        <v>67</v>
      </c>
      <c r="C60" s="306">
        <v>1</v>
      </c>
      <c r="D60" s="306">
        <v>1</v>
      </c>
      <c r="E60" s="116">
        <v>0</v>
      </c>
      <c r="F60" s="116">
        <v>0</v>
      </c>
      <c r="G60" s="116" t="s">
        <v>62</v>
      </c>
      <c r="H60" s="116" t="s">
        <v>62</v>
      </c>
      <c r="I60" s="116" t="s">
        <v>62</v>
      </c>
      <c r="J60" s="116" t="s">
        <v>62</v>
      </c>
      <c r="K60" s="307">
        <f t="shared" si="10"/>
        <v>2</v>
      </c>
      <c r="L60" s="308">
        <f t="shared" si="11"/>
        <v>0.5</v>
      </c>
    </row>
    <row r="61" spans="1:12" ht="15.6" x14ac:dyDescent="0.3">
      <c r="A61" s="314" t="s">
        <v>6</v>
      </c>
      <c r="B61" s="108" t="s">
        <v>67</v>
      </c>
      <c r="C61" s="116">
        <v>1</v>
      </c>
      <c r="D61" s="116">
        <v>1</v>
      </c>
      <c r="E61" s="116">
        <v>1</v>
      </c>
      <c r="F61" s="116">
        <v>1</v>
      </c>
      <c r="G61" s="116">
        <v>1</v>
      </c>
      <c r="H61" s="116">
        <v>1</v>
      </c>
      <c r="I61" s="116">
        <v>1</v>
      </c>
      <c r="J61" s="116">
        <v>1</v>
      </c>
      <c r="K61" s="307">
        <f t="shared" si="10"/>
        <v>8</v>
      </c>
      <c r="L61" s="308">
        <f t="shared" si="11"/>
        <v>1</v>
      </c>
    </row>
    <row r="62" spans="1:12" ht="15.6" x14ac:dyDescent="0.3">
      <c r="A62" s="314" t="s">
        <v>277</v>
      </c>
      <c r="B62" s="316" t="s">
        <v>67</v>
      </c>
      <c r="C62" s="306">
        <v>1</v>
      </c>
      <c r="D62" s="306">
        <v>1</v>
      </c>
      <c r="E62" s="306">
        <v>1</v>
      </c>
      <c r="F62" s="306">
        <v>1</v>
      </c>
      <c r="G62" s="306">
        <v>1</v>
      </c>
      <c r="H62" s="306">
        <v>1</v>
      </c>
      <c r="I62" s="306">
        <v>1</v>
      </c>
      <c r="J62" s="306">
        <v>1</v>
      </c>
      <c r="K62" s="307">
        <f t="shared" si="10"/>
        <v>8</v>
      </c>
      <c r="L62" s="308">
        <f t="shared" si="11"/>
        <v>1</v>
      </c>
    </row>
    <row r="63" spans="1:12" ht="15.6" x14ac:dyDescent="0.3">
      <c r="A63" s="314" t="s">
        <v>7</v>
      </c>
      <c r="B63" s="108" t="s">
        <v>67</v>
      </c>
      <c r="C63" s="116">
        <v>1</v>
      </c>
      <c r="D63" s="116">
        <v>1</v>
      </c>
      <c r="E63" s="116">
        <v>1</v>
      </c>
      <c r="F63" s="116">
        <v>1</v>
      </c>
      <c r="G63" s="116">
        <v>1</v>
      </c>
      <c r="H63" s="116">
        <v>1</v>
      </c>
      <c r="I63" s="116">
        <v>1</v>
      </c>
      <c r="J63" s="116">
        <v>1</v>
      </c>
      <c r="K63" s="307">
        <f t="shared" si="10"/>
        <v>8</v>
      </c>
      <c r="L63" s="308">
        <f t="shared" si="11"/>
        <v>1</v>
      </c>
    </row>
    <row r="64" spans="1:12" ht="15.6" x14ac:dyDescent="0.3">
      <c r="A64" s="314" t="s">
        <v>528</v>
      </c>
      <c r="B64" s="316" t="s">
        <v>529</v>
      </c>
      <c r="C64" s="306">
        <v>1</v>
      </c>
      <c r="D64" s="306">
        <v>1</v>
      </c>
      <c r="E64" s="116">
        <v>0</v>
      </c>
      <c r="F64" s="116">
        <v>0</v>
      </c>
      <c r="G64" s="116" t="s">
        <v>62</v>
      </c>
      <c r="H64" s="116" t="s">
        <v>62</v>
      </c>
      <c r="I64" s="116" t="s">
        <v>62</v>
      </c>
      <c r="J64" s="116" t="s">
        <v>62</v>
      </c>
      <c r="K64" s="307">
        <f t="shared" si="10"/>
        <v>2</v>
      </c>
      <c r="L64" s="308">
        <f t="shared" si="11"/>
        <v>0.5</v>
      </c>
    </row>
    <row r="65" spans="1:12" ht="15.6" x14ac:dyDescent="0.3">
      <c r="A65" s="314" t="s">
        <v>8</v>
      </c>
      <c r="B65" s="316" t="s">
        <v>67</v>
      </c>
      <c r="C65" s="306" t="s">
        <v>62</v>
      </c>
      <c r="D65" s="306" t="s">
        <v>62</v>
      </c>
      <c r="E65" s="306" t="s">
        <v>62</v>
      </c>
      <c r="F65" s="306" t="s">
        <v>62</v>
      </c>
      <c r="G65" s="116" t="s">
        <v>62</v>
      </c>
      <c r="H65" s="116" t="s">
        <v>62</v>
      </c>
      <c r="I65" s="116" t="s">
        <v>62</v>
      </c>
      <c r="J65" s="116" t="s">
        <v>62</v>
      </c>
      <c r="K65" s="307" t="s">
        <v>62</v>
      </c>
      <c r="L65" s="308" t="s">
        <v>62</v>
      </c>
    </row>
    <row r="66" spans="1:12" ht="15.6" x14ac:dyDescent="0.3">
      <c r="A66" s="314" t="s">
        <v>278</v>
      </c>
      <c r="B66" s="316" t="s">
        <v>67</v>
      </c>
      <c r="C66" s="306">
        <v>1</v>
      </c>
      <c r="D66" s="313">
        <v>1</v>
      </c>
      <c r="E66" s="313">
        <v>1</v>
      </c>
      <c r="F66" s="116">
        <v>0</v>
      </c>
      <c r="G66" s="116" t="s">
        <v>62</v>
      </c>
      <c r="H66" s="116" t="s">
        <v>62</v>
      </c>
      <c r="I66" s="116" t="s">
        <v>62</v>
      </c>
      <c r="J66" s="116" t="s">
        <v>62</v>
      </c>
      <c r="K66" s="307">
        <f>SUM(C66:J66)</f>
        <v>3</v>
      </c>
      <c r="L66" s="308">
        <f>AVERAGE(C66:J66)</f>
        <v>0.75</v>
      </c>
    </row>
    <row r="67" spans="1:12" ht="15.6" x14ac:dyDescent="0.3">
      <c r="A67" s="314" t="s">
        <v>541</v>
      </c>
      <c r="B67" s="108" t="s">
        <v>67</v>
      </c>
      <c r="C67" s="116">
        <v>1</v>
      </c>
      <c r="D67" s="116">
        <v>1</v>
      </c>
      <c r="E67" s="116">
        <v>0</v>
      </c>
      <c r="F67" s="116">
        <v>0.5</v>
      </c>
      <c r="G67" s="116">
        <v>1</v>
      </c>
      <c r="H67" s="116">
        <v>1</v>
      </c>
      <c r="I67" s="116">
        <v>0</v>
      </c>
      <c r="J67" s="116">
        <v>0</v>
      </c>
      <c r="K67" s="307">
        <f>SUM(C67:J67)</f>
        <v>4.5</v>
      </c>
      <c r="L67" s="308">
        <f>AVERAGE(C67:J67)</f>
        <v>0.5625</v>
      </c>
    </row>
    <row r="68" spans="1:12" ht="15.6" x14ac:dyDescent="0.3">
      <c r="A68" s="314" t="s">
        <v>282</v>
      </c>
      <c r="B68" s="316" t="s">
        <v>67</v>
      </c>
      <c r="C68" s="116" t="s">
        <v>62</v>
      </c>
      <c r="D68" s="116" t="s">
        <v>62</v>
      </c>
      <c r="E68" s="116" t="s">
        <v>62</v>
      </c>
      <c r="F68" s="116" t="s">
        <v>62</v>
      </c>
      <c r="G68" s="116" t="s">
        <v>62</v>
      </c>
      <c r="H68" s="116" t="s">
        <v>62</v>
      </c>
      <c r="I68" s="116" t="s">
        <v>62</v>
      </c>
      <c r="J68" s="116" t="s">
        <v>62</v>
      </c>
      <c r="K68" s="307" t="s">
        <v>62</v>
      </c>
      <c r="L68" s="308" t="s">
        <v>62</v>
      </c>
    </row>
    <row r="69" spans="1:12" ht="15.6" x14ac:dyDescent="0.3">
      <c r="A69" s="314" t="s">
        <v>530</v>
      </c>
      <c r="B69" s="316" t="s">
        <v>67</v>
      </c>
      <c r="C69" s="306">
        <v>1</v>
      </c>
      <c r="D69" s="306">
        <v>1</v>
      </c>
      <c r="E69" s="306">
        <v>0</v>
      </c>
      <c r="F69" s="306">
        <v>0</v>
      </c>
      <c r="G69" s="116" t="s">
        <v>62</v>
      </c>
      <c r="H69" s="116" t="s">
        <v>62</v>
      </c>
      <c r="I69" s="116" t="s">
        <v>62</v>
      </c>
      <c r="J69" s="116" t="s">
        <v>62</v>
      </c>
      <c r="K69" s="307">
        <f t="shared" ref="K69:K84" si="12">SUM(C69:J69)</f>
        <v>2</v>
      </c>
      <c r="L69" s="308">
        <f t="shared" ref="L69:L84" si="13">AVERAGE(C69:J69)</f>
        <v>0.5</v>
      </c>
    </row>
    <row r="70" spans="1:12" ht="15.6" x14ac:dyDescent="0.3">
      <c r="A70" s="314" t="s">
        <v>283</v>
      </c>
      <c r="B70" s="316" t="s">
        <v>67</v>
      </c>
      <c r="C70" s="306">
        <v>1</v>
      </c>
      <c r="D70" s="306">
        <v>1</v>
      </c>
      <c r="E70" s="306">
        <v>1</v>
      </c>
      <c r="F70" s="306">
        <v>1</v>
      </c>
      <c r="G70" s="116" t="s">
        <v>62</v>
      </c>
      <c r="H70" s="116" t="s">
        <v>62</v>
      </c>
      <c r="I70" s="116" t="s">
        <v>62</v>
      </c>
      <c r="J70" s="116" t="s">
        <v>62</v>
      </c>
      <c r="K70" s="307">
        <f t="shared" si="12"/>
        <v>4</v>
      </c>
      <c r="L70" s="308">
        <f t="shared" si="13"/>
        <v>1</v>
      </c>
    </row>
    <row r="71" spans="1:12" ht="15.6" x14ac:dyDescent="0.3">
      <c r="A71" s="314" t="s">
        <v>9</v>
      </c>
      <c r="B71" s="116" t="s">
        <v>67</v>
      </c>
      <c r="C71" s="116">
        <v>1</v>
      </c>
      <c r="D71" s="116">
        <v>1</v>
      </c>
      <c r="E71" s="116">
        <v>1</v>
      </c>
      <c r="F71" s="116">
        <v>1</v>
      </c>
      <c r="G71" s="116">
        <v>1</v>
      </c>
      <c r="H71" s="116">
        <v>1</v>
      </c>
      <c r="I71" s="116">
        <v>1</v>
      </c>
      <c r="J71" s="116">
        <v>1</v>
      </c>
      <c r="K71" s="307">
        <f t="shared" si="12"/>
        <v>8</v>
      </c>
      <c r="L71" s="308">
        <f t="shared" si="13"/>
        <v>1</v>
      </c>
    </row>
    <row r="72" spans="1:12" ht="15.6" x14ac:dyDescent="0.3">
      <c r="A72" s="314" t="s">
        <v>59</v>
      </c>
      <c r="B72" s="316" t="s">
        <v>67</v>
      </c>
      <c r="C72" s="306">
        <v>1</v>
      </c>
      <c r="D72" s="306">
        <v>1</v>
      </c>
      <c r="E72" s="306">
        <v>1</v>
      </c>
      <c r="F72" s="306">
        <v>1</v>
      </c>
      <c r="G72" s="306">
        <v>1</v>
      </c>
      <c r="H72" s="306">
        <v>1</v>
      </c>
      <c r="I72" s="306">
        <v>1</v>
      </c>
      <c r="J72" s="306">
        <v>1</v>
      </c>
      <c r="K72" s="307">
        <f t="shared" si="12"/>
        <v>8</v>
      </c>
      <c r="L72" s="308">
        <f t="shared" si="13"/>
        <v>1</v>
      </c>
    </row>
    <row r="73" spans="1:12" ht="15.6" x14ac:dyDescent="0.3">
      <c r="A73" s="314" t="s">
        <v>531</v>
      </c>
      <c r="B73" s="316" t="s">
        <v>67</v>
      </c>
      <c r="C73" s="116" t="s">
        <v>62</v>
      </c>
      <c r="D73" s="116" t="s">
        <v>62</v>
      </c>
      <c r="E73" s="116" t="s">
        <v>62</v>
      </c>
      <c r="F73" s="116" t="s">
        <v>62</v>
      </c>
      <c r="G73" s="116">
        <v>1</v>
      </c>
      <c r="H73" s="116">
        <v>1</v>
      </c>
      <c r="I73" s="116">
        <v>0</v>
      </c>
      <c r="J73" s="116">
        <v>0</v>
      </c>
      <c r="K73" s="307">
        <f t="shared" si="12"/>
        <v>2</v>
      </c>
      <c r="L73" s="308">
        <f t="shared" si="13"/>
        <v>0.5</v>
      </c>
    </row>
    <row r="74" spans="1:12" ht="15.6" x14ac:dyDescent="0.3">
      <c r="A74" s="314" t="s">
        <v>532</v>
      </c>
      <c r="B74" s="108" t="s">
        <v>67</v>
      </c>
      <c r="C74" s="116">
        <v>1</v>
      </c>
      <c r="D74" s="116">
        <v>1</v>
      </c>
      <c r="E74" s="116">
        <v>0</v>
      </c>
      <c r="F74" s="116">
        <v>0</v>
      </c>
      <c r="G74" s="116">
        <v>1</v>
      </c>
      <c r="H74" s="116">
        <v>1</v>
      </c>
      <c r="I74" s="116">
        <v>1</v>
      </c>
      <c r="J74" s="116">
        <v>0</v>
      </c>
      <c r="K74" s="307">
        <f t="shared" si="12"/>
        <v>5</v>
      </c>
      <c r="L74" s="308">
        <f t="shared" si="13"/>
        <v>0.625</v>
      </c>
    </row>
    <row r="75" spans="1:12" ht="15.6" x14ac:dyDescent="0.3">
      <c r="A75" s="314" t="s">
        <v>533</v>
      </c>
      <c r="B75" s="108" t="s">
        <v>67</v>
      </c>
      <c r="C75" s="116">
        <v>1</v>
      </c>
      <c r="D75" s="116">
        <v>1</v>
      </c>
      <c r="E75" s="116">
        <v>1</v>
      </c>
      <c r="F75" s="116">
        <v>1</v>
      </c>
      <c r="G75" s="116" t="s">
        <v>62</v>
      </c>
      <c r="H75" s="116" t="s">
        <v>62</v>
      </c>
      <c r="I75" s="116" t="s">
        <v>62</v>
      </c>
      <c r="J75" s="116" t="s">
        <v>62</v>
      </c>
      <c r="K75" s="307">
        <f t="shared" si="12"/>
        <v>4</v>
      </c>
      <c r="L75" s="308">
        <f t="shared" si="13"/>
        <v>1</v>
      </c>
    </row>
    <row r="76" spans="1:12" ht="15.6" x14ac:dyDescent="0.3">
      <c r="A76" s="314" t="s">
        <v>284</v>
      </c>
      <c r="B76" s="316" t="s">
        <v>67</v>
      </c>
      <c r="C76" s="306">
        <v>1</v>
      </c>
      <c r="D76" s="306">
        <v>0.5</v>
      </c>
      <c r="E76" s="306">
        <v>0</v>
      </c>
      <c r="F76" s="306">
        <v>0</v>
      </c>
      <c r="G76" s="306" t="s">
        <v>62</v>
      </c>
      <c r="H76" s="306" t="s">
        <v>62</v>
      </c>
      <c r="I76" s="306" t="s">
        <v>62</v>
      </c>
      <c r="J76" s="306" t="s">
        <v>62</v>
      </c>
      <c r="K76" s="307">
        <f t="shared" si="12"/>
        <v>1.5</v>
      </c>
      <c r="L76" s="308">
        <f t="shared" si="13"/>
        <v>0.375</v>
      </c>
    </row>
    <row r="77" spans="1:12" ht="15.6" x14ac:dyDescent="0.3">
      <c r="A77" s="314" t="s">
        <v>10</v>
      </c>
      <c r="B77" s="316" t="s">
        <v>414</v>
      </c>
      <c r="C77" s="306">
        <v>1</v>
      </c>
      <c r="D77" s="306">
        <v>1</v>
      </c>
      <c r="E77" s="306">
        <v>1</v>
      </c>
      <c r="F77" s="306">
        <v>1</v>
      </c>
      <c r="G77" s="116" t="s">
        <v>62</v>
      </c>
      <c r="H77" s="116" t="s">
        <v>62</v>
      </c>
      <c r="I77" s="116" t="s">
        <v>62</v>
      </c>
      <c r="J77" s="116" t="s">
        <v>62</v>
      </c>
      <c r="K77" s="307">
        <f t="shared" si="12"/>
        <v>4</v>
      </c>
      <c r="L77" s="308">
        <f t="shared" si="13"/>
        <v>1</v>
      </c>
    </row>
    <row r="78" spans="1:12" ht="15.6" x14ac:dyDescent="0.3">
      <c r="A78" s="314" t="s">
        <v>11</v>
      </c>
      <c r="B78" s="316" t="s">
        <v>62</v>
      </c>
      <c r="C78" s="116" t="s">
        <v>62</v>
      </c>
      <c r="D78" s="116" t="s">
        <v>62</v>
      </c>
      <c r="E78" s="116" t="s">
        <v>62</v>
      </c>
      <c r="F78" s="116" t="s">
        <v>62</v>
      </c>
      <c r="G78" s="306">
        <v>1</v>
      </c>
      <c r="H78" s="306">
        <v>1</v>
      </c>
      <c r="I78" s="306">
        <v>0</v>
      </c>
      <c r="J78" s="306">
        <v>0.5</v>
      </c>
      <c r="K78" s="307">
        <f t="shared" si="12"/>
        <v>2.5</v>
      </c>
      <c r="L78" s="308">
        <f t="shared" si="13"/>
        <v>0.625</v>
      </c>
    </row>
    <row r="79" spans="1:12" ht="15.6" x14ac:dyDescent="0.3">
      <c r="A79" s="314" t="s">
        <v>534</v>
      </c>
      <c r="B79" s="316" t="s">
        <v>67</v>
      </c>
      <c r="C79" s="306">
        <v>1</v>
      </c>
      <c r="D79" s="306">
        <v>1</v>
      </c>
      <c r="E79" s="116">
        <v>0</v>
      </c>
      <c r="F79" s="306">
        <v>1</v>
      </c>
      <c r="G79" s="116" t="s">
        <v>62</v>
      </c>
      <c r="H79" s="116" t="s">
        <v>62</v>
      </c>
      <c r="I79" s="116" t="s">
        <v>62</v>
      </c>
      <c r="J79" s="116" t="s">
        <v>62</v>
      </c>
      <c r="K79" s="307">
        <f t="shared" si="12"/>
        <v>3</v>
      </c>
      <c r="L79" s="308">
        <f t="shared" si="13"/>
        <v>0.75</v>
      </c>
    </row>
    <row r="80" spans="1:12" ht="15.6" x14ac:dyDescent="0.3">
      <c r="A80" s="314" t="s">
        <v>334</v>
      </c>
      <c r="B80" s="316" t="s">
        <v>270</v>
      </c>
      <c r="C80" s="306">
        <v>1</v>
      </c>
      <c r="D80" s="306">
        <v>1</v>
      </c>
      <c r="E80" s="306">
        <v>1</v>
      </c>
      <c r="F80" s="306">
        <v>1</v>
      </c>
      <c r="G80" s="306">
        <v>1</v>
      </c>
      <c r="H80" s="306">
        <v>1</v>
      </c>
      <c r="I80" s="306">
        <v>1</v>
      </c>
      <c r="J80" s="306">
        <v>1</v>
      </c>
      <c r="K80" s="307">
        <f t="shared" si="12"/>
        <v>8</v>
      </c>
      <c r="L80" s="308">
        <f t="shared" si="13"/>
        <v>1</v>
      </c>
    </row>
    <row r="81" spans="1:12" ht="15.6" x14ac:dyDescent="0.3">
      <c r="A81" s="314" t="s">
        <v>12</v>
      </c>
      <c r="B81" s="316" t="s">
        <v>270</v>
      </c>
      <c r="C81" s="306">
        <v>1</v>
      </c>
      <c r="D81" s="306">
        <v>1</v>
      </c>
      <c r="E81" s="306">
        <v>1</v>
      </c>
      <c r="F81" s="306">
        <v>1</v>
      </c>
      <c r="G81" s="306">
        <v>1</v>
      </c>
      <c r="H81" s="306">
        <v>1</v>
      </c>
      <c r="I81" s="306">
        <v>1</v>
      </c>
      <c r="J81" s="306">
        <v>1</v>
      </c>
      <c r="K81" s="307">
        <f t="shared" si="12"/>
        <v>8</v>
      </c>
      <c r="L81" s="308">
        <f t="shared" si="13"/>
        <v>1</v>
      </c>
    </row>
    <row r="82" spans="1:12" ht="15.6" x14ac:dyDescent="0.3">
      <c r="A82" s="314" t="s">
        <v>13</v>
      </c>
      <c r="B82" s="316" t="s">
        <v>67</v>
      </c>
      <c r="C82" s="306">
        <v>1</v>
      </c>
      <c r="D82" s="306">
        <v>1</v>
      </c>
      <c r="E82" s="306">
        <v>1</v>
      </c>
      <c r="F82" s="306">
        <v>0.5</v>
      </c>
      <c r="G82" s="116" t="s">
        <v>62</v>
      </c>
      <c r="H82" s="116" t="s">
        <v>62</v>
      </c>
      <c r="I82" s="116" t="s">
        <v>62</v>
      </c>
      <c r="J82" s="116" t="s">
        <v>62</v>
      </c>
      <c r="K82" s="307">
        <f t="shared" si="12"/>
        <v>3.5</v>
      </c>
      <c r="L82" s="308">
        <f t="shared" si="13"/>
        <v>0.875</v>
      </c>
    </row>
    <row r="83" spans="1:12" ht="15.6" x14ac:dyDescent="0.3">
      <c r="A83" s="314" t="s">
        <v>335</v>
      </c>
      <c r="B83" s="316" t="s">
        <v>67</v>
      </c>
      <c r="C83" s="306">
        <v>1</v>
      </c>
      <c r="D83" s="306">
        <v>1</v>
      </c>
      <c r="E83" s="306">
        <v>0.5</v>
      </c>
      <c r="F83" s="306">
        <v>1</v>
      </c>
      <c r="G83" s="116" t="s">
        <v>62</v>
      </c>
      <c r="H83" s="116" t="s">
        <v>62</v>
      </c>
      <c r="I83" s="116" t="s">
        <v>62</v>
      </c>
      <c r="J83" s="116" t="s">
        <v>62</v>
      </c>
      <c r="K83" s="307">
        <f t="shared" si="12"/>
        <v>3.5</v>
      </c>
      <c r="L83" s="308">
        <f t="shared" si="13"/>
        <v>0.875</v>
      </c>
    </row>
    <row r="84" spans="1:12" ht="15.6" x14ac:dyDescent="0.3">
      <c r="A84" s="314" t="s">
        <v>15</v>
      </c>
      <c r="B84" s="316" t="s">
        <v>67</v>
      </c>
      <c r="C84" s="306" t="s">
        <v>62</v>
      </c>
      <c r="D84" s="306" t="s">
        <v>62</v>
      </c>
      <c r="E84" s="306" t="s">
        <v>62</v>
      </c>
      <c r="F84" s="306" t="s">
        <v>62</v>
      </c>
      <c r="G84" s="306">
        <v>1</v>
      </c>
      <c r="H84" s="306">
        <v>1</v>
      </c>
      <c r="I84" s="306">
        <v>0</v>
      </c>
      <c r="J84" s="306">
        <v>0.5</v>
      </c>
      <c r="K84" s="307">
        <f t="shared" si="12"/>
        <v>2.5</v>
      </c>
      <c r="L84" s="308">
        <f t="shared" si="13"/>
        <v>0.625</v>
      </c>
    </row>
    <row r="85" spans="1:12" ht="15.6" x14ac:dyDescent="0.3">
      <c r="A85" s="314" t="s">
        <v>285</v>
      </c>
      <c r="B85" s="316" t="s">
        <v>67</v>
      </c>
      <c r="C85" s="116" t="s">
        <v>62</v>
      </c>
      <c r="D85" s="116" t="s">
        <v>62</v>
      </c>
      <c r="E85" s="116" t="s">
        <v>62</v>
      </c>
      <c r="F85" s="116" t="s">
        <v>62</v>
      </c>
      <c r="G85" s="116" t="s">
        <v>62</v>
      </c>
      <c r="H85" s="116" t="s">
        <v>62</v>
      </c>
      <c r="I85" s="116" t="s">
        <v>62</v>
      </c>
      <c r="J85" s="116" t="s">
        <v>62</v>
      </c>
      <c r="K85" s="307" t="s">
        <v>62</v>
      </c>
      <c r="L85" s="308" t="s">
        <v>62</v>
      </c>
    </row>
    <row r="86" spans="1:12" ht="15.6" x14ac:dyDescent="0.3">
      <c r="A86" s="314" t="s">
        <v>16</v>
      </c>
      <c r="B86" s="316" t="s">
        <v>67</v>
      </c>
      <c r="C86" s="306">
        <v>1</v>
      </c>
      <c r="D86" s="306">
        <v>1</v>
      </c>
      <c r="E86" s="306">
        <v>1</v>
      </c>
      <c r="F86" s="306">
        <v>1</v>
      </c>
      <c r="G86" s="306">
        <v>1</v>
      </c>
      <c r="H86" s="306">
        <v>1</v>
      </c>
      <c r="I86" s="306">
        <v>1</v>
      </c>
      <c r="J86" s="306">
        <v>1</v>
      </c>
      <c r="K86" s="307">
        <f t="shared" ref="K86:K92" si="14">SUM(C86:J86)</f>
        <v>8</v>
      </c>
      <c r="L86" s="308">
        <f t="shared" ref="L86:L92" si="15">AVERAGE(C86:J86)</f>
        <v>1</v>
      </c>
    </row>
    <row r="87" spans="1:12" ht="15.6" x14ac:dyDescent="0.3">
      <c r="A87" s="314" t="s">
        <v>286</v>
      </c>
      <c r="B87" s="108" t="s">
        <v>67</v>
      </c>
      <c r="C87" s="116">
        <v>1</v>
      </c>
      <c r="D87" s="116">
        <v>1</v>
      </c>
      <c r="E87" s="116">
        <v>1</v>
      </c>
      <c r="F87" s="116">
        <v>0</v>
      </c>
      <c r="G87" s="116" t="s">
        <v>62</v>
      </c>
      <c r="H87" s="116" t="s">
        <v>62</v>
      </c>
      <c r="I87" s="116" t="s">
        <v>62</v>
      </c>
      <c r="J87" s="116" t="s">
        <v>62</v>
      </c>
      <c r="K87" s="307">
        <f t="shared" si="14"/>
        <v>3</v>
      </c>
      <c r="L87" s="308">
        <f t="shared" si="15"/>
        <v>0.75</v>
      </c>
    </row>
    <row r="88" spans="1:12" ht="15.6" x14ac:dyDescent="0.3">
      <c r="A88" s="314" t="s">
        <v>17</v>
      </c>
      <c r="B88" s="316" t="s">
        <v>67</v>
      </c>
      <c r="C88" s="306">
        <v>1</v>
      </c>
      <c r="D88" s="306">
        <v>1</v>
      </c>
      <c r="E88" s="306">
        <v>1</v>
      </c>
      <c r="F88" s="306">
        <v>1</v>
      </c>
      <c r="G88" s="306">
        <v>1</v>
      </c>
      <c r="H88" s="306">
        <v>0.5</v>
      </c>
      <c r="I88" s="306">
        <v>0.5</v>
      </c>
      <c r="J88" s="306">
        <v>0</v>
      </c>
      <c r="K88" s="307">
        <f t="shared" si="14"/>
        <v>6</v>
      </c>
      <c r="L88" s="308">
        <f t="shared" si="15"/>
        <v>0.75</v>
      </c>
    </row>
    <row r="89" spans="1:12" ht="31.2" x14ac:dyDescent="0.3">
      <c r="A89" s="314" t="s">
        <v>287</v>
      </c>
      <c r="B89" s="108" t="s">
        <v>67</v>
      </c>
      <c r="C89" s="116" t="s">
        <v>62</v>
      </c>
      <c r="D89" s="116" t="s">
        <v>62</v>
      </c>
      <c r="E89" s="116" t="s">
        <v>62</v>
      </c>
      <c r="F89" s="116" t="s">
        <v>62</v>
      </c>
      <c r="G89" s="116">
        <v>1</v>
      </c>
      <c r="H89" s="116">
        <v>1</v>
      </c>
      <c r="I89" s="116">
        <v>0</v>
      </c>
      <c r="J89" s="116">
        <v>1</v>
      </c>
      <c r="K89" s="307">
        <f t="shared" si="14"/>
        <v>3</v>
      </c>
      <c r="L89" s="308">
        <f t="shared" si="15"/>
        <v>0.75</v>
      </c>
    </row>
    <row r="90" spans="1:12" ht="15.6" x14ac:dyDescent="0.3">
      <c r="A90" s="314" t="s">
        <v>288</v>
      </c>
      <c r="B90" s="108" t="s">
        <v>67</v>
      </c>
      <c r="C90" s="116" t="s">
        <v>62</v>
      </c>
      <c r="D90" s="116" t="s">
        <v>62</v>
      </c>
      <c r="E90" s="116" t="s">
        <v>62</v>
      </c>
      <c r="F90" s="116" t="s">
        <v>62</v>
      </c>
      <c r="G90" s="116">
        <v>1</v>
      </c>
      <c r="H90" s="116">
        <v>1</v>
      </c>
      <c r="I90" s="116">
        <v>0</v>
      </c>
      <c r="J90" s="116">
        <v>1</v>
      </c>
      <c r="K90" s="307">
        <f t="shared" si="14"/>
        <v>3</v>
      </c>
      <c r="L90" s="308">
        <f t="shared" si="15"/>
        <v>0.75</v>
      </c>
    </row>
    <row r="91" spans="1:12" ht="15.6" x14ac:dyDescent="0.3">
      <c r="A91" s="314" t="s">
        <v>18</v>
      </c>
      <c r="B91" s="316" t="s">
        <v>67</v>
      </c>
      <c r="C91" s="306">
        <v>1</v>
      </c>
      <c r="D91" s="306">
        <v>1</v>
      </c>
      <c r="E91" s="306">
        <v>1</v>
      </c>
      <c r="F91" s="306">
        <v>1</v>
      </c>
      <c r="G91" s="306">
        <v>1</v>
      </c>
      <c r="H91" s="306">
        <v>1</v>
      </c>
      <c r="I91" s="306">
        <v>0</v>
      </c>
      <c r="J91" s="306">
        <v>1</v>
      </c>
      <c r="K91" s="307">
        <f t="shared" si="14"/>
        <v>7</v>
      </c>
      <c r="L91" s="308">
        <f t="shared" si="15"/>
        <v>0.875</v>
      </c>
    </row>
    <row r="92" spans="1:12" ht="15.6" x14ac:dyDescent="0.3">
      <c r="A92" s="314" t="s">
        <v>19</v>
      </c>
      <c r="B92" s="316" t="s">
        <v>67</v>
      </c>
      <c r="C92" s="306">
        <v>1</v>
      </c>
      <c r="D92" s="306">
        <v>1</v>
      </c>
      <c r="E92" s="306">
        <v>1</v>
      </c>
      <c r="F92" s="306">
        <v>0</v>
      </c>
      <c r="G92" s="116" t="s">
        <v>62</v>
      </c>
      <c r="H92" s="116" t="s">
        <v>62</v>
      </c>
      <c r="I92" s="116" t="s">
        <v>62</v>
      </c>
      <c r="J92" s="116" t="s">
        <v>62</v>
      </c>
      <c r="K92" s="307">
        <f t="shared" si="14"/>
        <v>3</v>
      </c>
      <c r="L92" s="308">
        <f t="shared" si="15"/>
        <v>0.75</v>
      </c>
    </row>
    <row r="93" spans="1:12" ht="15.6" x14ac:dyDescent="0.3">
      <c r="A93" s="314" t="s">
        <v>20</v>
      </c>
      <c r="B93" s="108" t="s">
        <v>67</v>
      </c>
      <c r="C93" s="116" t="s">
        <v>62</v>
      </c>
      <c r="D93" s="116" t="s">
        <v>62</v>
      </c>
      <c r="E93" s="116" t="s">
        <v>62</v>
      </c>
      <c r="F93" s="116" t="s">
        <v>62</v>
      </c>
      <c r="G93" s="116" t="s">
        <v>62</v>
      </c>
      <c r="H93" s="116" t="s">
        <v>62</v>
      </c>
      <c r="I93" s="116" t="s">
        <v>62</v>
      </c>
      <c r="J93" s="116" t="s">
        <v>62</v>
      </c>
      <c r="K93" s="307" t="s">
        <v>62</v>
      </c>
      <c r="L93" s="308" t="s">
        <v>62</v>
      </c>
    </row>
    <row r="94" spans="1:12" ht="15.6" x14ac:dyDescent="0.3">
      <c r="A94" s="314" t="s">
        <v>336</v>
      </c>
      <c r="B94" s="316" t="s">
        <v>67</v>
      </c>
      <c r="C94" s="306" t="s">
        <v>62</v>
      </c>
      <c r="D94" s="306" t="s">
        <v>62</v>
      </c>
      <c r="E94" s="306" t="s">
        <v>62</v>
      </c>
      <c r="F94" s="306" t="s">
        <v>62</v>
      </c>
      <c r="G94" s="306" t="s">
        <v>62</v>
      </c>
      <c r="H94" s="306" t="s">
        <v>62</v>
      </c>
      <c r="I94" s="306" t="s">
        <v>62</v>
      </c>
      <c r="J94" s="306" t="s">
        <v>62</v>
      </c>
      <c r="K94" s="307" t="s">
        <v>62</v>
      </c>
      <c r="L94" s="308" t="s">
        <v>62</v>
      </c>
    </row>
    <row r="95" spans="1:12" ht="15.6" x14ac:dyDescent="0.3">
      <c r="A95" s="314" t="s">
        <v>21</v>
      </c>
      <c r="B95" s="316" t="s">
        <v>67</v>
      </c>
      <c r="C95" s="306">
        <v>1</v>
      </c>
      <c r="D95" s="306">
        <v>1</v>
      </c>
      <c r="E95" s="306">
        <v>1</v>
      </c>
      <c r="F95" s="306">
        <v>0</v>
      </c>
      <c r="G95" s="306" t="s">
        <v>62</v>
      </c>
      <c r="H95" s="306" t="s">
        <v>62</v>
      </c>
      <c r="I95" s="306" t="s">
        <v>62</v>
      </c>
      <c r="J95" s="306" t="s">
        <v>62</v>
      </c>
      <c r="K95" s="307">
        <f>SUM(C95:J95)</f>
        <v>3</v>
      </c>
      <c r="L95" s="308">
        <f>AVERAGE(C95:J95)</f>
        <v>0.75</v>
      </c>
    </row>
    <row r="96" spans="1:12" ht="15.6" x14ac:dyDescent="0.3">
      <c r="A96" s="314" t="s">
        <v>535</v>
      </c>
      <c r="B96" s="316" t="s">
        <v>67</v>
      </c>
      <c r="C96" s="306" t="s">
        <v>62</v>
      </c>
      <c r="D96" s="306" t="s">
        <v>62</v>
      </c>
      <c r="E96" s="306" t="s">
        <v>62</v>
      </c>
      <c r="F96" s="306" t="s">
        <v>62</v>
      </c>
      <c r="G96" s="306" t="s">
        <v>62</v>
      </c>
      <c r="H96" s="306" t="s">
        <v>62</v>
      </c>
      <c r="I96" s="306" t="s">
        <v>62</v>
      </c>
      <c r="J96" s="306" t="s">
        <v>62</v>
      </c>
      <c r="K96" s="307" t="s">
        <v>62</v>
      </c>
      <c r="L96" s="308" t="s">
        <v>62</v>
      </c>
    </row>
    <row r="97" spans="1:12" ht="15.6" x14ac:dyDescent="0.3">
      <c r="A97" s="314" t="s">
        <v>22</v>
      </c>
      <c r="B97" s="316" t="s">
        <v>62</v>
      </c>
      <c r="C97" s="306">
        <v>1</v>
      </c>
      <c r="D97" s="306">
        <v>1</v>
      </c>
      <c r="E97" s="306">
        <v>1</v>
      </c>
      <c r="F97" s="306">
        <v>1</v>
      </c>
      <c r="G97" s="116" t="s">
        <v>62</v>
      </c>
      <c r="H97" s="116" t="s">
        <v>62</v>
      </c>
      <c r="I97" s="116" t="s">
        <v>62</v>
      </c>
      <c r="J97" s="116" t="s">
        <v>62</v>
      </c>
      <c r="K97" s="307">
        <f>SUM(C97:J97)</f>
        <v>4</v>
      </c>
      <c r="L97" s="308">
        <f>AVERAGE(C97:J97)</f>
        <v>1</v>
      </c>
    </row>
    <row r="98" spans="1:12" ht="15.6" x14ac:dyDescent="0.3">
      <c r="A98" s="314" t="s">
        <v>300</v>
      </c>
      <c r="B98" s="108" t="s">
        <v>67</v>
      </c>
      <c r="C98" s="116" t="s">
        <v>62</v>
      </c>
      <c r="D98" s="116" t="s">
        <v>62</v>
      </c>
      <c r="E98" s="116" t="s">
        <v>62</v>
      </c>
      <c r="F98" s="116" t="s">
        <v>62</v>
      </c>
      <c r="G98" s="116" t="s">
        <v>62</v>
      </c>
      <c r="H98" s="116" t="s">
        <v>62</v>
      </c>
      <c r="I98" s="116" t="s">
        <v>62</v>
      </c>
      <c r="J98" s="116" t="s">
        <v>62</v>
      </c>
      <c r="K98" s="307" t="s">
        <v>62</v>
      </c>
      <c r="L98" s="308" t="s">
        <v>62</v>
      </c>
    </row>
    <row r="99" spans="1:12" ht="15.6" x14ac:dyDescent="0.3">
      <c r="A99" s="314" t="s">
        <v>536</v>
      </c>
      <c r="B99" s="316" t="s">
        <v>270</v>
      </c>
      <c r="C99" s="306" t="s">
        <v>62</v>
      </c>
      <c r="D99" s="306" t="s">
        <v>62</v>
      </c>
      <c r="E99" s="306" t="s">
        <v>62</v>
      </c>
      <c r="F99" s="306" t="s">
        <v>62</v>
      </c>
      <c r="G99" s="306" t="s">
        <v>62</v>
      </c>
      <c r="H99" s="306" t="s">
        <v>62</v>
      </c>
      <c r="I99" s="306" t="s">
        <v>62</v>
      </c>
      <c r="J99" s="306" t="s">
        <v>62</v>
      </c>
      <c r="K99" s="307" t="s">
        <v>62</v>
      </c>
      <c r="L99" s="308" t="s">
        <v>62</v>
      </c>
    </row>
    <row r="100" spans="1:12" ht="15.6" x14ac:dyDescent="0.3">
      <c r="A100" s="314" t="s">
        <v>537</v>
      </c>
      <c r="B100" s="108" t="s">
        <v>67</v>
      </c>
      <c r="C100" s="116">
        <v>1</v>
      </c>
      <c r="D100" s="315">
        <v>1</v>
      </c>
      <c r="E100" s="116">
        <v>1</v>
      </c>
      <c r="F100" s="116">
        <v>1</v>
      </c>
      <c r="G100" s="116" t="s">
        <v>62</v>
      </c>
      <c r="H100" s="116" t="s">
        <v>62</v>
      </c>
      <c r="I100" s="116" t="s">
        <v>62</v>
      </c>
      <c r="J100" s="116" t="s">
        <v>62</v>
      </c>
      <c r="K100" s="307">
        <f t="shared" ref="K100:K107" si="16">SUM(C100:J100)</f>
        <v>4</v>
      </c>
      <c r="L100" s="308">
        <f t="shared" ref="L100:L107" si="17">AVERAGE(C100:J100)</f>
        <v>1</v>
      </c>
    </row>
    <row r="101" spans="1:12" ht="15.6" x14ac:dyDescent="0.3">
      <c r="A101" s="314" t="s">
        <v>314</v>
      </c>
      <c r="B101" s="316" t="s">
        <v>67</v>
      </c>
      <c r="C101" s="306">
        <v>1</v>
      </c>
      <c r="D101" s="306">
        <v>1</v>
      </c>
      <c r="E101" s="306">
        <v>0</v>
      </c>
      <c r="F101" s="306">
        <v>1</v>
      </c>
      <c r="G101" s="306" t="s">
        <v>62</v>
      </c>
      <c r="H101" s="306" t="s">
        <v>62</v>
      </c>
      <c r="I101" s="306" t="s">
        <v>62</v>
      </c>
      <c r="J101" s="306" t="s">
        <v>62</v>
      </c>
      <c r="K101" s="307">
        <f t="shared" si="16"/>
        <v>3</v>
      </c>
      <c r="L101" s="308">
        <f t="shared" si="17"/>
        <v>0.75</v>
      </c>
    </row>
    <row r="102" spans="1:12" ht="15.6" x14ac:dyDescent="0.3">
      <c r="A102" s="314" t="s">
        <v>289</v>
      </c>
      <c r="B102" s="108" t="s">
        <v>67</v>
      </c>
      <c r="C102" s="116">
        <v>1</v>
      </c>
      <c r="D102" s="116">
        <v>1</v>
      </c>
      <c r="E102" s="116">
        <v>0</v>
      </c>
      <c r="F102" s="116">
        <v>1</v>
      </c>
      <c r="G102" s="116">
        <v>1</v>
      </c>
      <c r="H102" s="116">
        <v>1</v>
      </c>
      <c r="I102" s="116">
        <v>0</v>
      </c>
      <c r="J102" s="116">
        <v>0</v>
      </c>
      <c r="K102" s="307">
        <f t="shared" si="16"/>
        <v>5</v>
      </c>
      <c r="L102" s="308">
        <f t="shared" si="17"/>
        <v>0.625</v>
      </c>
    </row>
    <row r="103" spans="1:12" ht="15.6" x14ac:dyDescent="0.3">
      <c r="A103" s="314" t="s">
        <v>415</v>
      </c>
      <c r="B103" s="108" t="s">
        <v>270</v>
      </c>
      <c r="C103" s="116">
        <v>1</v>
      </c>
      <c r="D103" s="116">
        <v>1</v>
      </c>
      <c r="E103" s="116">
        <v>1</v>
      </c>
      <c r="F103" s="116">
        <v>1</v>
      </c>
      <c r="G103" s="116">
        <v>1</v>
      </c>
      <c r="H103" s="116">
        <v>1</v>
      </c>
      <c r="I103" s="116">
        <v>0</v>
      </c>
      <c r="J103" s="116">
        <v>0</v>
      </c>
      <c r="K103" s="307">
        <f t="shared" si="16"/>
        <v>6</v>
      </c>
      <c r="L103" s="308">
        <f t="shared" si="17"/>
        <v>0.75</v>
      </c>
    </row>
    <row r="104" spans="1:12" ht="15.6" x14ac:dyDescent="0.3">
      <c r="A104" s="314" t="s">
        <v>23</v>
      </c>
      <c r="B104" s="316" t="s">
        <v>67</v>
      </c>
      <c r="C104" s="306">
        <v>1</v>
      </c>
      <c r="D104" s="306">
        <v>1</v>
      </c>
      <c r="E104" s="306">
        <v>1</v>
      </c>
      <c r="F104" s="306">
        <v>0.5</v>
      </c>
      <c r="G104" s="116" t="s">
        <v>62</v>
      </c>
      <c r="H104" s="116" t="s">
        <v>62</v>
      </c>
      <c r="I104" s="116" t="s">
        <v>62</v>
      </c>
      <c r="J104" s="116" t="s">
        <v>62</v>
      </c>
      <c r="K104" s="307">
        <f t="shared" si="16"/>
        <v>3.5</v>
      </c>
      <c r="L104" s="308">
        <f t="shared" si="17"/>
        <v>0.875</v>
      </c>
    </row>
    <row r="105" spans="1:12" ht="15.6" x14ac:dyDescent="0.3">
      <c r="A105" s="314" t="s">
        <v>538</v>
      </c>
      <c r="B105" s="108" t="s">
        <v>67</v>
      </c>
      <c r="C105" s="116">
        <v>1</v>
      </c>
      <c r="D105" s="116">
        <v>1</v>
      </c>
      <c r="E105" s="116">
        <v>0</v>
      </c>
      <c r="F105" s="116">
        <v>0</v>
      </c>
      <c r="G105" s="116" t="s">
        <v>62</v>
      </c>
      <c r="H105" s="116" t="s">
        <v>62</v>
      </c>
      <c r="I105" s="116" t="s">
        <v>62</v>
      </c>
      <c r="J105" s="116" t="s">
        <v>62</v>
      </c>
      <c r="K105" s="307">
        <f t="shared" si="16"/>
        <v>2</v>
      </c>
      <c r="L105" s="308">
        <f t="shared" si="17"/>
        <v>0.5</v>
      </c>
    </row>
    <row r="106" spans="1:12" ht="15.6" x14ac:dyDescent="0.3">
      <c r="A106" s="314" t="s">
        <v>290</v>
      </c>
      <c r="B106" s="108" t="s">
        <v>67</v>
      </c>
      <c r="C106" s="116">
        <v>1</v>
      </c>
      <c r="D106" s="116">
        <v>1</v>
      </c>
      <c r="E106" s="116">
        <v>0</v>
      </c>
      <c r="F106" s="116">
        <v>1</v>
      </c>
      <c r="G106" s="116">
        <v>1</v>
      </c>
      <c r="H106" s="116">
        <v>1</v>
      </c>
      <c r="I106" s="116">
        <v>0</v>
      </c>
      <c r="J106" s="116">
        <v>1</v>
      </c>
      <c r="K106" s="307">
        <f t="shared" si="16"/>
        <v>6</v>
      </c>
      <c r="L106" s="308">
        <f t="shared" si="17"/>
        <v>0.75</v>
      </c>
    </row>
    <row r="107" spans="1:12" ht="15.6" x14ac:dyDescent="0.3">
      <c r="A107" s="314" t="s">
        <v>416</v>
      </c>
      <c r="B107" s="316" t="s">
        <v>67</v>
      </c>
      <c r="C107" s="306">
        <v>1</v>
      </c>
      <c r="D107" s="306">
        <v>1</v>
      </c>
      <c r="E107" s="306">
        <v>1</v>
      </c>
      <c r="F107" s="306">
        <v>1</v>
      </c>
      <c r="G107" s="306" t="s">
        <v>62</v>
      </c>
      <c r="H107" s="306" t="s">
        <v>62</v>
      </c>
      <c r="I107" s="306" t="s">
        <v>62</v>
      </c>
      <c r="J107" s="306" t="s">
        <v>62</v>
      </c>
      <c r="K107" s="307">
        <f t="shared" si="16"/>
        <v>4</v>
      </c>
      <c r="L107" s="308">
        <f t="shared" si="17"/>
        <v>1</v>
      </c>
    </row>
    <row r="108" spans="1:12" ht="15.6" x14ac:dyDescent="0.3">
      <c r="A108" s="314" t="s">
        <v>291</v>
      </c>
      <c r="B108" s="108" t="s">
        <v>67</v>
      </c>
      <c r="C108" s="116" t="s">
        <v>62</v>
      </c>
      <c r="D108" s="116" t="s">
        <v>62</v>
      </c>
      <c r="E108" s="116" t="s">
        <v>62</v>
      </c>
      <c r="F108" s="116" t="s">
        <v>62</v>
      </c>
      <c r="G108" s="116" t="s">
        <v>62</v>
      </c>
      <c r="H108" s="116" t="s">
        <v>62</v>
      </c>
      <c r="I108" s="116" t="s">
        <v>62</v>
      </c>
      <c r="J108" s="116" t="s">
        <v>62</v>
      </c>
      <c r="K108" s="307" t="s">
        <v>62</v>
      </c>
      <c r="L108" s="308" t="s">
        <v>62</v>
      </c>
    </row>
    <row r="109" spans="1:12" ht="15.6" x14ac:dyDescent="0.3">
      <c r="A109" s="314" t="s">
        <v>24</v>
      </c>
      <c r="B109" s="108" t="s">
        <v>67</v>
      </c>
      <c r="C109" s="116">
        <v>1</v>
      </c>
      <c r="D109" s="116">
        <v>1</v>
      </c>
      <c r="E109" s="116">
        <v>1</v>
      </c>
      <c r="F109" s="116">
        <v>1</v>
      </c>
      <c r="G109" s="116">
        <v>1</v>
      </c>
      <c r="H109" s="116">
        <v>0</v>
      </c>
      <c r="I109" s="116">
        <v>1</v>
      </c>
      <c r="J109" s="116">
        <v>1</v>
      </c>
      <c r="K109" s="307">
        <f>SUM(C109:J109)</f>
        <v>7</v>
      </c>
      <c r="L109" s="308">
        <f>AVERAGE(C109:J109)</f>
        <v>0.875</v>
      </c>
    </row>
    <row r="110" spans="1:12" ht="15.6" x14ac:dyDescent="0.3">
      <c r="A110" s="314" t="s">
        <v>539</v>
      </c>
      <c r="B110" s="316" t="s">
        <v>67</v>
      </c>
      <c r="C110" s="306">
        <v>1</v>
      </c>
      <c r="D110" s="306">
        <v>1</v>
      </c>
      <c r="E110" s="116">
        <v>0</v>
      </c>
      <c r="F110" s="116">
        <v>0</v>
      </c>
      <c r="G110" s="116" t="s">
        <v>62</v>
      </c>
      <c r="H110" s="116" t="s">
        <v>62</v>
      </c>
      <c r="I110" s="116" t="s">
        <v>62</v>
      </c>
      <c r="J110" s="116" t="s">
        <v>62</v>
      </c>
      <c r="K110" s="307">
        <f>SUM(C110:J110)</f>
        <v>2</v>
      </c>
      <c r="L110" s="308">
        <f>AVERAGE(C110:J110)</f>
        <v>0.5</v>
      </c>
    </row>
    <row r="111" spans="1:12" ht="15.6" x14ac:dyDescent="0.3">
      <c r="A111" s="314" t="s">
        <v>386</v>
      </c>
      <c r="B111" s="108" t="s">
        <v>67</v>
      </c>
      <c r="C111" s="116">
        <v>1</v>
      </c>
      <c r="D111" s="116">
        <v>0</v>
      </c>
      <c r="E111" s="116">
        <v>0</v>
      </c>
      <c r="F111" s="116">
        <v>0</v>
      </c>
      <c r="G111" s="116" t="s">
        <v>62</v>
      </c>
      <c r="H111" s="116" t="s">
        <v>62</v>
      </c>
      <c r="I111" s="116" t="s">
        <v>62</v>
      </c>
      <c r="J111" s="116" t="s">
        <v>62</v>
      </c>
      <c r="K111" s="307">
        <f>SUM(C111:J111)</f>
        <v>1</v>
      </c>
      <c r="L111" s="308">
        <f>AVERAGE(C111:J111)</f>
        <v>0.25</v>
      </c>
    </row>
    <row r="112" spans="1:12" ht="15.6" x14ac:dyDescent="0.3">
      <c r="A112" s="314" t="s">
        <v>25</v>
      </c>
      <c r="B112" s="316" t="s">
        <v>67</v>
      </c>
      <c r="C112" s="306" t="s">
        <v>62</v>
      </c>
      <c r="D112" s="306" t="s">
        <v>62</v>
      </c>
      <c r="E112" s="306" t="s">
        <v>62</v>
      </c>
      <c r="F112" s="306" t="s">
        <v>62</v>
      </c>
      <c r="G112" s="116" t="s">
        <v>62</v>
      </c>
      <c r="H112" s="116" t="s">
        <v>62</v>
      </c>
      <c r="I112" s="116" t="s">
        <v>62</v>
      </c>
      <c r="J112" s="116" t="s">
        <v>62</v>
      </c>
      <c r="K112" s="307" t="s">
        <v>62</v>
      </c>
      <c r="L112" s="308" t="s">
        <v>62</v>
      </c>
    </row>
    <row r="113" spans="1:12" ht="15.6" x14ac:dyDescent="0.3">
      <c r="A113" s="314" t="s">
        <v>26</v>
      </c>
      <c r="B113" s="316" t="s">
        <v>67</v>
      </c>
      <c r="C113" s="306">
        <v>1</v>
      </c>
      <c r="D113" s="306">
        <v>1</v>
      </c>
      <c r="E113" s="306">
        <v>1</v>
      </c>
      <c r="F113" s="306">
        <v>1</v>
      </c>
      <c r="G113" s="306">
        <v>1</v>
      </c>
      <c r="H113" s="306">
        <v>1</v>
      </c>
      <c r="I113" s="306">
        <v>0</v>
      </c>
      <c r="J113" s="306">
        <v>0</v>
      </c>
      <c r="K113" s="307">
        <f t="shared" ref="K113:K118" si="18">SUM(C113:J113)</f>
        <v>6</v>
      </c>
      <c r="L113" s="308">
        <f t="shared" ref="L113:L118" si="19">AVERAGE(C113:J113)</f>
        <v>0.75</v>
      </c>
    </row>
    <row r="114" spans="1:12" ht="15.6" x14ac:dyDescent="0.3">
      <c r="A114" s="314" t="s">
        <v>27</v>
      </c>
      <c r="B114" s="108" t="s">
        <v>67</v>
      </c>
      <c r="C114" s="116">
        <v>1</v>
      </c>
      <c r="D114" s="116">
        <v>1</v>
      </c>
      <c r="E114" s="116">
        <v>0</v>
      </c>
      <c r="F114" s="116">
        <v>0</v>
      </c>
      <c r="G114" s="116">
        <v>1</v>
      </c>
      <c r="H114" s="116">
        <v>1</v>
      </c>
      <c r="I114" s="116">
        <v>0</v>
      </c>
      <c r="J114" s="116">
        <v>0</v>
      </c>
      <c r="K114" s="307">
        <f t="shared" si="18"/>
        <v>4</v>
      </c>
      <c r="L114" s="308">
        <f t="shared" si="19"/>
        <v>0.5</v>
      </c>
    </row>
    <row r="115" spans="1:12" ht="15.6" x14ac:dyDescent="0.3">
      <c r="A115" s="314" t="s">
        <v>540</v>
      </c>
      <c r="B115" s="108" t="s">
        <v>67</v>
      </c>
      <c r="C115" s="116">
        <v>1</v>
      </c>
      <c r="D115" s="116">
        <v>1</v>
      </c>
      <c r="E115" s="116">
        <v>1</v>
      </c>
      <c r="F115" s="116">
        <v>1</v>
      </c>
      <c r="G115" s="116" t="s">
        <v>62</v>
      </c>
      <c r="H115" s="116" t="s">
        <v>62</v>
      </c>
      <c r="I115" s="116" t="s">
        <v>62</v>
      </c>
      <c r="J115" s="116" t="s">
        <v>62</v>
      </c>
      <c r="K115" s="307">
        <f t="shared" si="18"/>
        <v>4</v>
      </c>
      <c r="L115" s="308">
        <f t="shared" si="19"/>
        <v>1</v>
      </c>
    </row>
    <row r="116" spans="1:12" ht="15.6" x14ac:dyDescent="0.3">
      <c r="A116" s="314" t="s">
        <v>28</v>
      </c>
      <c r="B116" s="316" t="s">
        <v>67</v>
      </c>
      <c r="C116" s="306">
        <v>1</v>
      </c>
      <c r="D116" s="306">
        <v>1</v>
      </c>
      <c r="E116" s="306">
        <v>1</v>
      </c>
      <c r="F116" s="306">
        <v>1</v>
      </c>
      <c r="G116" s="116" t="s">
        <v>62</v>
      </c>
      <c r="H116" s="116" t="s">
        <v>62</v>
      </c>
      <c r="I116" s="116" t="s">
        <v>62</v>
      </c>
      <c r="J116" s="116" t="s">
        <v>62</v>
      </c>
      <c r="K116" s="307">
        <f t="shared" si="18"/>
        <v>4</v>
      </c>
      <c r="L116" s="308">
        <f t="shared" si="19"/>
        <v>1</v>
      </c>
    </row>
    <row r="117" spans="1:12" ht="31.2" x14ac:dyDescent="0.3">
      <c r="A117" s="314" t="s">
        <v>29</v>
      </c>
      <c r="B117" s="316" t="s">
        <v>67</v>
      </c>
      <c r="C117" s="306">
        <v>1</v>
      </c>
      <c r="D117" s="306">
        <v>1</v>
      </c>
      <c r="E117" s="306">
        <v>1</v>
      </c>
      <c r="F117" s="306">
        <v>1</v>
      </c>
      <c r="G117" s="116" t="s">
        <v>62</v>
      </c>
      <c r="H117" s="116" t="s">
        <v>62</v>
      </c>
      <c r="I117" s="116" t="s">
        <v>62</v>
      </c>
      <c r="J117" s="116" t="s">
        <v>62</v>
      </c>
      <c r="K117" s="307">
        <f t="shared" si="18"/>
        <v>4</v>
      </c>
      <c r="L117" s="308">
        <f t="shared" si="19"/>
        <v>1</v>
      </c>
    </row>
    <row r="118" spans="1:12" ht="31.2" x14ac:dyDescent="0.3">
      <c r="A118" s="314" t="s">
        <v>30</v>
      </c>
      <c r="B118" s="108" t="s">
        <v>67</v>
      </c>
      <c r="C118" s="116">
        <v>1</v>
      </c>
      <c r="D118" s="116">
        <v>1</v>
      </c>
      <c r="E118" s="116">
        <v>1</v>
      </c>
      <c r="F118" s="116">
        <v>0</v>
      </c>
      <c r="G118" s="116" t="s">
        <v>62</v>
      </c>
      <c r="H118" s="116" t="s">
        <v>62</v>
      </c>
      <c r="I118" s="116" t="s">
        <v>62</v>
      </c>
      <c r="J118" s="116" t="s">
        <v>62</v>
      </c>
      <c r="K118" s="307">
        <f t="shared" si="18"/>
        <v>3</v>
      </c>
      <c r="L118" s="308">
        <f t="shared" si="19"/>
        <v>0.75</v>
      </c>
    </row>
    <row r="119" spans="1:12" ht="15.6" x14ac:dyDescent="0.3">
      <c r="A119" s="314" t="s">
        <v>31</v>
      </c>
      <c r="B119" s="108" t="s">
        <v>67</v>
      </c>
      <c r="C119" s="116" t="s">
        <v>62</v>
      </c>
      <c r="D119" s="116" t="s">
        <v>62</v>
      </c>
      <c r="E119" s="116" t="s">
        <v>62</v>
      </c>
      <c r="F119" s="116" t="s">
        <v>62</v>
      </c>
      <c r="G119" s="116" t="s">
        <v>62</v>
      </c>
      <c r="H119" s="116" t="s">
        <v>62</v>
      </c>
      <c r="I119" s="116" t="s">
        <v>62</v>
      </c>
      <c r="J119" s="116" t="s">
        <v>62</v>
      </c>
      <c r="K119" s="307" t="s">
        <v>62</v>
      </c>
      <c r="L119" s="308" t="s">
        <v>62</v>
      </c>
    </row>
    <row r="120" spans="1:12" ht="15.6" x14ac:dyDescent="0.3">
      <c r="A120" s="314" t="s">
        <v>32</v>
      </c>
      <c r="B120" s="108" t="s">
        <v>67</v>
      </c>
      <c r="C120" s="108" t="s">
        <v>62</v>
      </c>
      <c r="D120" s="108" t="s">
        <v>62</v>
      </c>
      <c r="E120" s="108" t="s">
        <v>62</v>
      </c>
      <c r="F120" s="108" t="s">
        <v>62</v>
      </c>
      <c r="G120" s="108" t="s">
        <v>62</v>
      </c>
      <c r="H120" s="108" t="s">
        <v>62</v>
      </c>
      <c r="I120" s="108" t="s">
        <v>62</v>
      </c>
      <c r="J120" s="108" t="s">
        <v>62</v>
      </c>
      <c r="K120" s="307" t="s">
        <v>62</v>
      </c>
      <c r="L120" s="308" t="s">
        <v>62</v>
      </c>
    </row>
    <row r="121" spans="1:12" ht="15.6" x14ac:dyDescent="0.3">
      <c r="A121" s="314" t="s">
        <v>33</v>
      </c>
      <c r="B121" s="108" t="s">
        <v>67</v>
      </c>
      <c r="C121" s="116">
        <v>1</v>
      </c>
      <c r="D121" s="116">
        <v>0.5</v>
      </c>
      <c r="E121" s="116">
        <v>1</v>
      </c>
      <c r="F121" s="116">
        <v>1</v>
      </c>
      <c r="G121" s="108" t="s">
        <v>62</v>
      </c>
      <c r="H121" s="108" t="s">
        <v>62</v>
      </c>
      <c r="I121" s="108" t="s">
        <v>62</v>
      </c>
      <c r="J121" s="108" t="s">
        <v>62</v>
      </c>
      <c r="K121" s="307">
        <f t="shared" ref="K121:K128" si="20">SUM(C121:J121)</f>
        <v>3.5</v>
      </c>
      <c r="L121" s="308">
        <f t="shared" ref="L121:L128" si="21">AVERAGE(C121:J121)</f>
        <v>0.875</v>
      </c>
    </row>
    <row r="122" spans="1:12" ht="15.6" x14ac:dyDescent="0.3">
      <c r="A122" s="314" t="s">
        <v>292</v>
      </c>
      <c r="B122" s="108" t="s">
        <v>67</v>
      </c>
      <c r="C122" s="116">
        <v>1</v>
      </c>
      <c r="D122" s="116">
        <v>1</v>
      </c>
      <c r="E122" s="116">
        <v>1</v>
      </c>
      <c r="F122" s="116">
        <v>1</v>
      </c>
      <c r="G122" s="116" t="s">
        <v>62</v>
      </c>
      <c r="H122" s="116" t="s">
        <v>62</v>
      </c>
      <c r="I122" s="116" t="s">
        <v>62</v>
      </c>
      <c r="J122" s="116" t="s">
        <v>62</v>
      </c>
      <c r="K122" s="307">
        <f t="shared" si="20"/>
        <v>4</v>
      </c>
      <c r="L122" s="308">
        <f t="shared" si="21"/>
        <v>1</v>
      </c>
    </row>
    <row r="123" spans="1:12" ht="15.6" x14ac:dyDescent="0.3">
      <c r="A123" s="314" t="s">
        <v>34</v>
      </c>
      <c r="B123" s="108" t="s">
        <v>67</v>
      </c>
      <c r="C123" s="116">
        <v>1</v>
      </c>
      <c r="D123" s="116">
        <v>1</v>
      </c>
      <c r="E123" s="116">
        <v>0</v>
      </c>
      <c r="F123" s="116">
        <v>0</v>
      </c>
      <c r="G123" s="116" t="s">
        <v>62</v>
      </c>
      <c r="H123" s="116" t="s">
        <v>62</v>
      </c>
      <c r="I123" s="116" t="s">
        <v>62</v>
      </c>
      <c r="J123" s="116" t="s">
        <v>62</v>
      </c>
      <c r="K123" s="307">
        <f t="shared" si="20"/>
        <v>2</v>
      </c>
      <c r="L123" s="308">
        <f t="shared" si="21"/>
        <v>0.5</v>
      </c>
    </row>
    <row r="124" spans="1:12" ht="15.6" x14ac:dyDescent="0.3">
      <c r="A124" s="314" t="s">
        <v>35</v>
      </c>
      <c r="B124" s="108" t="s">
        <v>270</v>
      </c>
      <c r="C124" s="116">
        <v>1</v>
      </c>
      <c r="D124" s="116">
        <v>1</v>
      </c>
      <c r="E124" s="116">
        <v>1</v>
      </c>
      <c r="F124" s="116">
        <v>0</v>
      </c>
      <c r="G124" s="116">
        <v>1</v>
      </c>
      <c r="H124" s="116">
        <v>1</v>
      </c>
      <c r="I124" s="116">
        <v>1</v>
      </c>
      <c r="J124" s="116">
        <v>0</v>
      </c>
      <c r="K124" s="307">
        <f t="shared" si="20"/>
        <v>6</v>
      </c>
      <c r="L124" s="308">
        <f t="shared" si="21"/>
        <v>0.75</v>
      </c>
    </row>
    <row r="125" spans="1:12" ht="15.6" x14ac:dyDescent="0.3">
      <c r="A125" s="314" t="s">
        <v>293</v>
      </c>
      <c r="B125" s="108" t="s">
        <v>67</v>
      </c>
      <c r="C125" s="116">
        <v>1</v>
      </c>
      <c r="D125" s="116">
        <v>1</v>
      </c>
      <c r="E125" s="116">
        <v>1</v>
      </c>
      <c r="F125" s="116">
        <v>1</v>
      </c>
      <c r="G125" s="116" t="s">
        <v>62</v>
      </c>
      <c r="H125" s="116" t="s">
        <v>62</v>
      </c>
      <c r="I125" s="116" t="s">
        <v>62</v>
      </c>
      <c r="J125" s="116" t="s">
        <v>62</v>
      </c>
      <c r="K125" s="307">
        <f t="shared" si="20"/>
        <v>4</v>
      </c>
      <c r="L125" s="308">
        <f t="shared" si="21"/>
        <v>1</v>
      </c>
    </row>
    <row r="126" spans="1:12" ht="15.6" x14ac:dyDescent="0.3">
      <c r="A126" s="314" t="s">
        <v>294</v>
      </c>
      <c r="B126" s="116" t="s">
        <v>67</v>
      </c>
      <c r="C126" s="116">
        <v>1</v>
      </c>
      <c r="D126" s="116">
        <v>1</v>
      </c>
      <c r="E126" s="116">
        <v>1</v>
      </c>
      <c r="F126" s="116">
        <v>1</v>
      </c>
      <c r="G126" s="116">
        <v>1</v>
      </c>
      <c r="H126" s="116">
        <v>1</v>
      </c>
      <c r="I126" s="116">
        <v>1</v>
      </c>
      <c r="J126" s="116">
        <v>1</v>
      </c>
      <c r="K126" s="307">
        <f t="shared" si="20"/>
        <v>8</v>
      </c>
      <c r="L126" s="308">
        <f t="shared" si="21"/>
        <v>1</v>
      </c>
    </row>
    <row r="127" spans="1:12" ht="15.6" x14ac:dyDescent="0.3">
      <c r="A127" s="314" t="s">
        <v>36</v>
      </c>
      <c r="B127" s="108" t="s">
        <v>67</v>
      </c>
      <c r="C127" s="116">
        <v>1</v>
      </c>
      <c r="D127" s="116">
        <v>1</v>
      </c>
      <c r="E127" s="116">
        <v>0</v>
      </c>
      <c r="F127" s="116">
        <v>1</v>
      </c>
      <c r="G127" s="116" t="s">
        <v>62</v>
      </c>
      <c r="H127" s="116" t="s">
        <v>62</v>
      </c>
      <c r="I127" s="116" t="s">
        <v>62</v>
      </c>
      <c r="J127" s="116" t="s">
        <v>62</v>
      </c>
      <c r="K127" s="307">
        <f t="shared" si="20"/>
        <v>3</v>
      </c>
      <c r="L127" s="308">
        <f t="shared" si="21"/>
        <v>0.75</v>
      </c>
    </row>
    <row r="128" spans="1:12" ht="15.6" x14ac:dyDescent="0.3">
      <c r="A128" s="314" t="s">
        <v>37</v>
      </c>
      <c r="B128" s="116" t="s">
        <v>67</v>
      </c>
      <c r="C128" s="116">
        <v>1</v>
      </c>
      <c r="D128" s="116">
        <v>1</v>
      </c>
      <c r="E128" s="116">
        <v>0.5</v>
      </c>
      <c r="F128" s="116">
        <v>0.5</v>
      </c>
      <c r="G128" s="116">
        <v>1</v>
      </c>
      <c r="H128" s="116">
        <v>1</v>
      </c>
      <c r="I128" s="116">
        <v>0.5</v>
      </c>
      <c r="J128" s="116">
        <v>0.5</v>
      </c>
      <c r="K128" s="307">
        <f t="shared" si="20"/>
        <v>6</v>
      </c>
      <c r="L128" s="308">
        <f t="shared" si="21"/>
        <v>0.75</v>
      </c>
    </row>
  </sheetData>
  <autoFilter ref="A3:K105" xr:uid="{79EC549E-407D-40C6-8054-4646ED901DB2}"/>
  <mergeCells count="7">
    <mergeCell ref="A1:L1"/>
    <mergeCell ref="L2:L4"/>
    <mergeCell ref="A3:A4"/>
    <mergeCell ref="B3:B4"/>
    <mergeCell ref="C3:F3"/>
    <mergeCell ref="G3:J3"/>
    <mergeCell ref="K2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F49E-15CA-417C-AC7B-42BB27F6EC20}">
  <dimension ref="B2:I127"/>
  <sheetViews>
    <sheetView workbookViewId="0"/>
  </sheetViews>
  <sheetFormatPr defaultRowHeight="14.4" x14ac:dyDescent="0.3"/>
  <cols>
    <col min="1" max="1" width="5.44140625" customWidth="1"/>
    <col min="2" max="2" width="11.5546875" customWidth="1"/>
    <col min="3" max="3" width="43.5546875" customWidth="1"/>
    <col min="4" max="5" width="16.109375" style="107" customWidth="1"/>
    <col min="7" max="7" width="7.109375" customWidth="1"/>
    <col min="8" max="8" width="14.33203125" customWidth="1"/>
    <col min="9" max="9" width="22" customWidth="1"/>
  </cols>
  <sheetData>
    <row r="2" spans="2:9" ht="62.4" x14ac:dyDescent="0.3">
      <c r="B2" s="323" t="s">
        <v>346</v>
      </c>
      <c r="C2" s="324" t="s">
        <v>347</v>
      </c>
      <c r="D2" s="325" t="s">
        <v>351</v>
      </c>
      <c r="E2" s="325" t="s">
        <v>440</v>
      </c>
    </row>
    <row r="3" spans="2:9" ht="15.6" x14ac:dyDescent="0.3">
      <c r="B3" s="110">
        <v>1</v>
      </c>
      <c r="C3" s="321" t="s">
        <v>299</v>
      </c>
      <c r="D3" s="334">
        <f>'Financial Reporting - Data Shee'!G5</f>
        <v>5</v>
      </c>
      <c r="E3" s="335">
        <f>D3/COUNT('Financial Reporting - Data Shee'!B5:F5)*10</f>
        <v>10</v>
      </c>
      <c r="G3" s="488"/>
      <c r="H3" s="489">
        <v>10</v>
      </c>
      <c r="I3" s="490" t="s">
        <v>356</v>
      </c>
    </row>
    <row r="4" spans="2:9" ht="15.6" x14ac:dyDescent="0.3">
      <c r="B4" s="110">
        <v>1</v>
      </c>
      <c r="C4" s="321" t="s">
        <v>337</v>
      </c>
      <c r="D4" s="334">
        <f>'Financial Reporting - Data Shee'!G8</f>
        <v>5</v>
      </c>
      <c r="E4" s="335">
        <f>D4/COUNT('Financial Reporting - Data Shee'!B8:F8)*10</f>
        <v>10</v>
      </c>
      <c r="G4" s="491"/>
      <c r="H4" s="484" t="s">
        <v>359</v>
      </c>
      <c r="I4" s="490" t="s">
        <v>360</v>
      </c>
    </row>
    <row r="5" spans="2:9" ht="15.6" x14ac:dyDescent="0.3">
      <c r="B5" s="110">
        <v>1</v>
      </c>
      <c r="C5" s="321" t="s">
        <v>340</v>
      </c>
      <c r="D5" s="334">
        <f>'Financial Reporting - Data Shee'!G9</f>
        <v>5</v>
      </c>
      <c r="E5" s="335">
        <f>D5/COUNT('Financial Reporting - Data Shee'!B9:F9)*10</f>
        <v>10</v>
      </c>
      <c r="G5" s="492"/>
      <c r="H5" s="484" t="s">
        <v>362</v>
      </c>
      <c r="I5" s="490" t="s">
        <v>363</v>
      </c>
    </row>
    <row r="6" spans="2:9" ht="15.6" x14ac:dyDescent="0.3">
      <c r="B6" s="110">
        <v>1</v>
      </c>
      <c r="C6" s="321" t="s">
        <v>343</v>
      </c>
      <c r="D6" s="334">
        <f>'Financial Reporting - Data Shee'!G10</f>
        <v>5</v>
      </c>
      <c r="E6" s="335">
        <f>D6/COUNT('Financial Reporting - Data Shee'!B10:F10)*10</f>
        <v>10</v>
      </c>
      <c r="G6" s="493"/>
      <c r="H6" s="484" t="s">
        <v>365</v>
      </c>
      <c r="I6" s="490" t="s">
        <v>366</v>
      </c>
    </row>
    <row r="7" spans="2:9" ht="15.6" x14ac:dyDescent="0.3">
      <c r="B7" s="110">
        <v>1</v>
      </c>
      <c r="C7" s="321" t="s">
        <v>344</v>
      </c>
      <c r="D7" s="334">
        <f>'Financial Reporting - Data Shee'!G11</f>
        <v>5</v>
      </c>
      <c r="E7" s="335">
        <f>D7/COUNT('Financial Reporting - Data Shee'!B11:F11)*10</f>
        <v>10</v>
      </c>
      <c r="G7" s="494"/>
      <c r="H7" s="484" t="s">
        <v>367</v>
      </c>
      <c r="I7" s="490" t="s">
        <v>368</v>
      </c>
    </row>
    <row r="8" spans="2:9" ht="15.6" x14ac:dyDescent="0.3">
      <c r="B8" s="110">
        <v>1</v>
      </c>
      <c r="C8" s="322" t="s">
        <v>46</v>
      </c>
      <c r="D8" s="334">
        <f>'Financial Reporting - Data Shee'!G12</f>
        <v>4</v>
      </c>
      <c r="E8" s="335">
        <f>D8/COUNT('Financial Reporting - Data Shee'!B12:F12)*10</f>
        <v>10</v>
      </c>
      <c r="G8" s="495"/>
      <c r="H8" s="484" t="s">
        <v>369</v>
      </c>
      <c r="I8" s="490" t="s">
        <v>370</v>
      </c>
    </row>
    <row r="9" spans="2:9" ht="15.6" x14ac:dyDescent="0.3">
      <c r="B9" s="110">
        <v>1</v>
      </c>
      <c r="C9" s="321" t="s">
        <v>325</v>
      </c>
      <c r="D9" s="334">
        <f>'Financial Reporting - Data Shee'!G14</f>
        <v>5</v>
      </c>
      <c r="E9" s="335">
        <f>D9/COUNT('Financial Reporting - Data Shee'!B14:F14)*10</f>
        <v>10</v>
      </c>
    </row>
    <row r="10" spans="2:9" ht="15.6" x14ac:dyDescent="0.3">
      <c r="B10" s="110">
        <v>1</v>
      </c>
      <c r="C10" s="321" t="s">
        <v>326</v>
      </c>
      <c r="D10" s="334">
        <f>'Financial Reporting - Data Shee'!G15</f>
        <v>4</v>
      </c>
      <c r="E10" s="335">
        <f>D10/COUNT('Financial Reporting - Data Shee'!B15:F15)*10</f>
        <v>10</v>
      </c>
    </row>
    <row r="11" spans="2:9" ht="15.6" x14ac:dyDescent="0.3">
      <c r="B11" s="110">
        <v>1</v>
      </c>
      <c r="C11" s="321" t="s">
        <v>297</v>
      </c>
      <c r="D11" s="334">
        <f>'Financial Reporting - Data Shee'!G16</f>
        <v>4</v>
      </c>
      <c r="E11" s="335">
        <f>D11/COUNT('Financial Reporting - Data Shee'!B16:F16)*10</f>
        <v>10</v>
      </c>
    </row>
    <row r="12" spans="2:9" ht="15.6" x14ac:dyDescent="0.3">
      <c r="B12" s="110">
        <v>1</v>
      </c>
      <c r="C12" s="321" t="s">
        <v>517</v>
      </c>
      <c r="D12" s="334">
        <f>'Financial Reporting - Data Shee'!G18</f>
        <v>4</v>
      </c>
      <c r="E12" s="335">
        <f>D12/COUNT('Financial Reporting - Data Shee'!B18:F18)*10</f>
        <v>10</v>
      </c>
    </row>
    <row r="13" spans="2:9" ht="15.6" x14ac:dyDescent="0.3">
      <c r="B13" s="110">
        <v>1</v>
      </c>
      <c r="C13" s="321" t="s">
        <v>311</v>
      </c>
      <c r="D13" s="334">
        <f>'Financial Reporting - Data Shee'!G19</f>
        <v>4</v>
      </c>
      <c r="E13" s="335">
        <f>D13/COUNT('Financial Reporting - Data Shee'!B19:F19)*10</f>
        <v>10</v>
      </c>
    </row>
    <row r="14" spans="2:9" ht="15.6" x14ac:dyDescent="0.3">
      <c r="B14" s="110">
        <v>1</v>
      </c>
      <c r="C14" s="321" t="s">
        <v>322</v>
      </c>
      <c r="D14" s="334">
        <f>'Financial Reporting - Data Shee'!G20</f>
        <v>4</v>
      </c>
      <c r="E14" s="335">
        <f>D14/COUNT('Financial Reporting - Data Shee'!B20:F20)*10</f>
        <v>10</v>
      </c>
    </row>
    <row r="15" spans="2:9" ht="15.6" x14ac:dyDescent="0.3">
      <c r="B15" s="110">
        <v>1</v>
      </c>
      <c r="C15" s="321" t="s">
        <v>315</v>
      </c>
      <c r="D15" s="334">
        <f>'Financial Reporting - Data Shee'!G22</f>
        <v>5</v>
      </c>
      <c r="E15" s="335">
        <f>D15/COUNT('Financial Reporting - Data Shee'!B22:F22)*10</f>
        <v>10</v>
      </c>
    </row>
    <row r="16" spans="2:9" ht="15.6" x14ac:dyDescent="0.3">
      <c r="B16" s="110">
        <v>1</v>
      </c>
      <c r="C16" s="321" t="s">
        <v>327</v>
      </c>
      <c r="D16" s="334">
        <f>'Financial Reporting - Data Shee'!G24</f>
        <v>5</v>
      </c>
      <c r="E16" s="335">
        <f>D16/COUNT('Financial Reporting - Data Shee'!B24:F24)*10</f>
        <v>10</v>
      </c>
    </row>
    <row r="17" spans="2:5" ht="15.6" x14ac:dyDescent="0.3">
      <c r="B17" s="110">
        <v>1</v>
      </c>
      <c r="C17" s="321" t="s">
        <v>328</v>
      </c>
      <c r="D17" s="334">
        <f>'Financial Reporting - Data Shee'!G26</f>
        <v>5</v>
      </c>
      <c r="E17" s="335">
        <f>D17/COUNT('Financial Reporting - Data Shee'!B26:F26)*10</f>
        <v>10</v>
      </c>
    </row>
    <row r="18" spans="2:5" ht="15.6" x14ac:dyDescent="0.3">
      <c r="B18" s="110">
        <v>1</v>
      </c>
      <c r="C18" s="321" t="s">
        <v>318</v>
      </c>
      <c r="D18" s="334">
        <f>'Financial Reporting - Data Shee'!G27</f>
        <v>5</v>
      </c>
      <c r="E18" s="335">
        <f>D18/COUNT('Financial Reporting - Data Shee'!B27:F27)*10</f>
        <v>10</v>
      </c>
    </row>
    <row r="19" spans="2:5" ht="15.6" x14ac:dyDescent="0.3">
      <c r="B19" s="110">
        <v>1</v>
      </c>
      <c r="C19" s="321" t="s">
        <v>302</v>
      </c>
      <c r="D19" s="334">
        <f>'Financial Reporting - Data Shee'!G28</f>
        <v>4</v>
      </c>
      <c r="E19" s="335">
        <f>D19/COUNT('Financial Reporting - Data Shee'!B28:F28)*10</f>
        <v>10</v>
      </c>
    </row>
    <row r="20" spans="2:5" ht="15.6" x14ac:dyDescent="0.3">
      <c r="B20" s="110">
        <v>1</v>
      </c>
      <c r="C20" s="321" t="s">
        <v>329</v>
      </c>
      <c r="D20" s="334">
        <f>'Financial Reporting - Data Shee'!G29</f>
        <v>5</v>
      </c>
      <c r="E20" s="335">
        <f>D20/COUNT('Financial Reporting - Data Shee'!B29:F29)*10</f>
        <v>10</v>
      </c>
    </row>
    <row r="21" spans="2:5" ht="15.6" x14ac:dyDescent="0.3">
      <c r="B21" s="110">
        <v>1</v>
      </c>
      <c r="C21" s="321" t="s">
        <v>298</v>
      </c>
      <c r="D21" s="334">
        <f>'Financial Reporting - Data Shee'!G31</f>
        <v>4</v>
      </c>
      <c r="E21" s="335">
        <f>D21/COUNT('Financial Reporting - Data Shee'!B31:F31)*10</f>
        <v>10</v>
      </c>
    </row>
    <row r="22" spans="2:5" ht="15.6" x14ac:dyDescent="0.3">
      <c r="B22" s="110">
        <v>1</v>
      </c>
      <c r="C22" s="321" t="s">
        <v>330</v>
      </c>
      <c r="D22" s="334">
        <f>'Financial Reporting - Data Shee'!G32</f>
        <v>5</v>
      </c>
      <c r="E22" s="335">
        <f>D22/COUNT('Financial Reporting - Data Shee'!B32:F32)*10</f>
        <v>10</v>
      </c>
    </row>
    <row r="23" spans="2:5" ht="15.6" x14ac:dyDescent="0.3">
      <c r="B23" s="110">
        <v>1</v>
      </c>
      <c r="C23" s="321" t="s">
        <v>310</v>
      </c>
      <c r="D23" s="334">
        <f>'Financial Reporting - Data Shee'!G33</f>
        <v>4</v>
      </c>
      <c r="E23" s="335">
        <f>D23/COUNT('Financial Reporting - Data Shee'!B33:F33)*10</f>
        <v>10</v>
      </c>
    </row>
    <row r="24" spans="2:5" ht="15.6" x14ac:dyDescent="0.3">
      <c r="B24" s="110">
        <v>1</v>
      </c>
      <c r="C24" s="321" t="s">
        <v>389</v>
      </c>
      <c r="D24" s="334">
        <f>'Financial Reporting - Data Shee'!G34</f>
        <v>5</v>
      </c>
      <c r="E24" s="335">
        <f>D24/COUNT('Financial Reporting - Data Shee'!B34:F34)*10</f>
        <v>10</v>
      </c>
    </row>
    <row r="25" spans="2:5" ht="15.6" x14ac:dyDescent="0.3">
      <c r="B25" s="110">
        <v>1</v>
      </c>
      <c r="C25" s="322" t="s">
        <v>268</v>
      </c>
      <c r="D25" s="334">
        <f>'Financial Reporting - Data Shee'!G35</f>
        <v>5</v>
      </c>
      <c r="E25" s="335">
        <f>D25/COUNT('Financial Reporting - Data Shee'!B35:F35)*10</f>
        <v>10</v>
      </c>
    </row>
    <row r="26" spans="2:5" ht="15.6" x14ac:dyDescent="0.3">
      <c r="B26" s="110">
        <v>1</v>
      </c>
      <c r="C26" s="322" t="s">
        <v>520</v>
      </c>
      <c r="D26" s="334">
        <f>'Financial Reporting - Data Shee'!G36</f>
        <v>4</v>
      </c>
      <c r="E26" s="335">
        <f>D26/COUNT('Financial Reporting - Data Shee'!B36:F36)*10</f>
        <v>10</v>
      </c>
    </row>
    <row r="27" spans="2:5" ht="15.6" x14ac:dyDescent="0.3">
      <c r="B27" s="110">
        <v>1</v>
      </c>
      <c r="C27" s="322" t="s">
        <v>521</v>
      </c>
      <c r="D27" s="334">
        <f>'Financial Reporting - Data Shee'!G37</f>
        <v>4</v>
      </c>
      <c r="E27" s="335">
        <f>D27/COUNT('Financial Reporting - Data Shee'!B37:F37)*10</f>
        <v>10</v>
      </c>
    </row>
    <row r="28" spans="2:5" ht="15.6" x14ac:dyDescent="0.3">
      <c r="B28" s="110">
        <v>1</v>
      </c>
      <c r="C28" s="322" t="s">
        <v>357</v>
      </c>
      <c r="D28" s="334">
        <f>'Financial Reporting - Data Shee'!G38</f>
        <v>5</v>
      </c>
      <c r="E28" s="335">
        <f>D28/COUNT('Financial Reporting - Data Shee'!B38:F38)*10</f>
        <v>10</v>
      </c>
    </row>
    <row r="29" spans="2:5" ht="15.6" x14ac:dyDescent="0.3">
      <c r="B29" s="110">
        <v>1</v>
      </c>
      <c r="C29" s="322" t="s">
        <v>269</v>
      </c>
      <c r="D29" s="334">
        <f>'Financial Reporting - Data Shee'!G39</f>
        <v>4</v>
      </c>
      <c r="E29" s="335">
        <f>D29/COUNT('Financial Reporting - Data Shee'!B39:F39)*10</f>
        <v>10</v>
      </c>
    </row>
    <row r="30" spans="2:5" ht="15.6" x14ac:dyDescent="0.3">
      <c r="B30" s="110">
        <v>1</v>
      </c>
      <c r="C30" s="322" t="s">
        <v>393</v>
      </c>
      <c r="D30" s="334">
        <f>'Financial Reporting - Data Shee'!G40</f>
        <v>5</v>
      </c>
      <c r="E30" s="335">
        <f>D30/COUNT('Financial Reporting - Data Shee'!B40:F40)*10</f>
        <v>10</v>
      </c>
    </row>
    <row r="31" spans="2:5" ht="15.6" x14ac:dyDescent="0.3">
      <c r="B31" s="110">
        <v>1</v>
      </c>
      <c r="C31" s="322" t="s">
        <v>57</v>
      </c>
      <c r="D31" s="334">
        <f>'Financial Reporting - Data Shee'!G41</f>
        <v>5</v>
      </c>
      <c r="E31" s="335">
        <f>D31/COUNT('Financial Reporting - Data Shee'!B41:F41)*10</f>
        <v>10</v>
      </c>
    </row>
    <row r="32" spans="2:5" ht="15.6" x14ac:dyDescent="0.3">
      <c r="B32" s="110">
        <v>1</v>
      </c>
      <c r="C32" s="322" t="s">
        <v>271</v>
      </c>
      <c r="D32" s="334">
        <f>'Financial Reporting - Data Shee'!G42</f>
        <v>4</v>
      </c>
      <c r="E32" s="335">
        <f>D32/COUNT('Financial Reporting - Data Shee'!B42:F42)*10</f>
        <v>10</v>
      </c>
    </row>
    <row r="33" spans="2:5" ht="15.6" x14ac:dyDescent="0.3">
      <c r="B33" s="110">
        <v>1</v>
      </c>
      <c r="C33" s="322" t="s">
        <v>2</v>
      </c>
      <c r="D33" s="334">
        <f>'Financial Reporting - Data Shee'!G43</f>
        <v>5</v>
      </c>
      <c r="E33" s="335">
        <f>D33/COUNT('Financial Reporting - Data Shee'!B43:F43)*10</f>
        <v>10</v>
      </c>
    </row>
    <row r="34" spans="2:5" ht="15.6" x14ac:dyDescent="0.3">
      <c r="B34" s="110">
        <v>1</v>
      </c>
      <c r="C34" s="322" t="s">
        <v>303</v>
      </c>
      <c r="D34" s="334">
        <f>'Financial Reporting - Data Shee'!G44</f>
        <v>5</v>
      </c>
      <c r="E34" s="335">
        <f>D34/COUNT('Financial Reporting - Data Shee'!B44:F44)*10</f>
        <v>10</v>
      </c>
    </row>
    <row r="35" spans="2:5" ht="15.6" x14ac:dyDescent="0.3">
      <c r="B35" s="110">
        <v>1</v>
      </c>
      <c r="C35" s="322" t="s">
        <v>331</v>
      </c>
      <c r="D35" s="334">
        <f>'Financial Reporting - Data Shee'!G45</f>
        <v>4</v>
      </c>
      <c r="E35" s="335">
        <f>D35/COUNT('Financial Reporting - Data Shee'!B45:F45)*10</f>
        <v>10</v>
      </c>
    </row>
    <row r="36" spans="2:5" ht="15.6" x14ac:dyDescent="0.3">
      <c r="B36" s="110">
        <v>1</v>
      </c>
      <c r="C36" s="322" t="s">
        <v>522</v>
      </c>
      <c r="D36" s="334">
        <f>'Financial Reporting - Data Shee'!G46</f>
        <v>4</v>
      </c>
      <c r="E36" s="335">
        <f>D36/COUNT('Financial Reporting - Data Shee'!B46:F46)*10</f>
        <v>10</v>
      </c>
    </row>
    <row r="37" spans="2:5" ht="15.6" x14ac:dyDescent="0.3">
      <c r="B37" s="110">
        <v>1</v>
      </c>
      <c r="C37" s="322" t="s">
        <v>272</v>
      </c>
      <c r="D37" s="334">
        <f>'Financial Reporting - Data Shee'!G47</f>
        <v>4</v>
      </c>
      <c r="E37" s="335">
        <f>D37/COUNT('Financial Reporting - Data Shee'!B47:F47)*10</f>
        <v>10</v>
      </c>
    </row>
    <row r="38" spans="2:5" ht="15.6" x14ac:dyDescent="0.3">
      <c r="B38" s="110">
        <v>1</v>
      </c>
      <c r="C38" s="322" t="s">
        <v>523</v>
      </c>
      <c r="D38" s="334">
        <f>'Financial Reporting - Data Shee'!G48</f>
        <v>5</v>
      </c>
      <c r="E38" s="335">
        <f>D38/COUNT('Financial Reporting - Data Shee'!B48:F48)*10</f>
        <v>10</v>
      </c>
    </row>
    <row r="39" spans="2:5" ht="15.6" x14ac:dyDescent="0.3">
      <c r="B39" s="110">
        <v>1</v>
      </c>
      <c r="C39" s="322" t="s">
        <v>524</v>
      </c>
      <c r="D39" s="334">
        <f>'Financial Reporting - Data Shee'!G49</f>
        <v>5</v>
      </c>
      <c r="E39" s="335">
        <f>D39/COUNT('Financial Reporting - Data Shee'!B49:F49)*10</f>
        <v>10</v>
      </c>
    </row>
    <row r="40" spans="2:5" ht="15.6" x14ac:dyDescent="0.3">
      <c r="B40" s="110">
        <v>1</v>
      </c>
      <c r="C40" s="322" t="s">
        <v>525</v>
      </c>
      <c r="D40" s="334">
        <f>'Financial Reporting - Data Shee'!G51</f>
        <v>5</v>
      </c>
      <c r="E40" s="335">
        <f>D40/COUNT('Financial Reporting - Data Shee'!B51:F51)*10</f>
        <v>10</v>
      </c>
    </row>
    <row r="41" spans="2:5" ht="15.6" x14ac:dyDescent="0.3">
      <c r="B41" s="110">
        <v>1</v>
      </c>
      <c r="C41" s="322" t="s">
        <v>526</v>
      </c>
      <c r="D41" s="334">
        <f>'Financial Reporting - Data Shee'!G53</f>
        <v>4</v>
      </c>
      <c r="E41" s="335">
        <f>D41/COUNT('Financial Reporting - Data Shee'!B53:F53)*10</f>
        <v>10</v>
      </c>
    </row>
    <row r="42" spans="2:5" ht="15.6" x14ac:dyDescent="0.3">
      <c r="B42" s="110">
        <v>1</v>
      </c>
      <c r="C42" s="322" t="s">
        <v>274</v>
      </c>
      <c r="D42" s="334">
        <f>'Financial Reporting - Data Shee'!G54</f>
        <v>4</v>
      </c>
      <c r="E42" s="335">
        <f>D42/COUNT('Financial Reporting - Data Shee'!B54:F54)*10</f>
        <v>10</v>
      </c>
    </row>
    <row r="43" spans="2:5" ht="15.6" x14ac:dyDescent="0.3">
      <c r="B43" s="110">
        <v>1</v>
      </c>
      <c r="C43" s="322" t="s">
        <v>4</v>
      </c>
      <c r="D43" s="334">
        <f>'Financial Reporting - Data Shee'!G56</f>
        <v>5</v>
      </c>
      <c r="E43" s="335">
        <f>D43/COUNT('Financial Reporting - Data Shee'!B56:F56)*10</f>
        <v>10</v>
      </c>
    </row>
    <row r="44" spans="2:5" ht="15.6" x14ac:dyDescent="0.3">
      <c r="B44" s="110">
        <v>1</v>
      </c>
      <c r="C44" s="322" t="s">
        <v>527</v>
      </c>
      <c r="D44" s="334">
        <f>'Financial Reporting - Data Shee'!G57</f>
        <v>5</v>
      </c>
      <c r="E44" s="335">
        <f>D44/COUNT('Financial Reporting - Data Shee'!B57:F57)*10</f>
        <v>10</v>
      </c>
    </row>
    <row r="45" spans="2:5" ht="15.6" x14ac:dyDescent="0.3">
      <c r="B45" s="110">
        <v>1</v>
      </c>
      <c r="C45" s="322" t="s">
        <v>5</v>
      </c>
      <c r="D45" s="334">
        <f>'Financial Reporting - Data Shee'!G58</f>
        <v>5</v>
      </c>
      <c r="E45" s="335">
        <f>D45/COUNT('Financial Reporting - Data Shee'!B58:F58)*10</f>
        <v>10</v>
      </c>
    </row>
    <row r="46" spans="2:5" ht="15.6" x14ac:dyDescent="0.3">
      <c r="B46" s="110">
        <v>1</v>
      </c>
      <c r="C46" s="322" t="s">
        <v>276</v>
      </c>
      <c r="D46" s="334">
        <f>'Financial Reporting - Data Shee'!G59</f>
        <v>5</v>
      </c>
      <c r="E46" s="335">
        <f>D46/COUNT('Financial Reporting - Data Shee'!B59:F59)*10</f>
        <v>10</v>
      </c>
    </row>
    <row r="47" spans="2:5" ht="15.6" x14ac:dyDescent="0.3">
      <c r="B47" s="110">
        <v>1</v>
      </c>
      <c r="C47" s="322" t="s">
        <v>6</v>
      </c>
      <c r="D47" s="334">
        <f>'Financial Reporting - Data Shee'!G60</f>
        <v>5</v>
      </c>
      <c r="E47" s="335">
        <f>D47/COUNT('Financial Reporting - Data Shee'!B60:F60)*10</f>
        <v>10</v>
      </c>
    </row>
    <row r="48" spans="2:5" ht="15.6" x14ac:dyDescent="0.3">
      <c r="B48" s="110">
        <v>1</v>
      </c>
      <c r="C48" s="322" t="s">
        <v>277</v>
      </c>
      <c r="D48" s="334">
        <f>'Financial Reporting - Data Shee'!G61</f>
        <v>5</v>
      </c>
      <c r="E48" s="335">
        <f>D48/COUNT('Financial Reporting - Data Shee'!B61:F61)*10</f>
        <v>10</v>
      </c>
    </row>
    <row r="49" spans="2:5" ht="15.6" x14ac:dyDescent="0.3">
      <c r="B49" s="110">
        <v>1</v>
      </c>
      <c r="C49" s="322" t="s">
        <v>7</v>
      </c>
      <c r="D49" s="334">
        <f>'Financial Reporting - Data Shee'!G62</f>
        <v>5</v>
      </c>
      <c r="E49" s="335">
        <f>D49/COUNT('Financial Reporting - Data Shee'!B62:F62)*10</f>
        <v>10</v>
      </c>
    </row>
    <row r="50" spans="2:5" ht="15.6" x14ac:dyDescent="0.3">
      <c r="B50" s="110">
        <v>1</v>
      </c>
      <c r="C50" s="322" t="s">
        <v>528</v>
      </c>
      <c r="D50" s="334">
        <f>'Financial Reporting - Data Shee'!G63</f>
        <v>5</v>
      </c>
      <c r="E50" s="335">
        <f>D50/COUNT('Financial Reporting - Data Shee'!B63:F63)*10</f>
        <v>10</v>
      </c>
    </row>
    <row r="51" spans="2:5" ht="15.6" x14ac:dyDescent="0.3">
      <c r="B51" s="110">
        <v>1</v>
      </c>
      <c r="C51" s="322" t="s">
        <v>8</v>
      </c>
      <c r="D51" s="334">
        <f>'Financial Reporting - Data Shee'!G64</f>
        <v>5</v>
      </c>
      <c r="E51" s="335">
        <f>D51/COUNT('Financial Reporting - Data Shee'!B64:F64)*10</f>
        <v>10</v>
      </c>
    </row>
    <row r="52" spans="2:5" ht="15.6" x14ac:dyDescent="0.3">
      <c r="B52" s="110">
        <v>1</v>
      </c>
      <c r="C52" s="322" t="s">
        <v>278</v>
      </c>
      <c r="D52" s="334">
        <f>'Financial Reporting - Data Shee'!G65</f>
        <v>5</v>
      </c>
      <c r="E52" s="335">
        <f>D52/COUNT('Financial Reporting - Data Shee'!B65:F65)*10</f>
        <v>10</v>
      </c>
    </row>
    <row r="53" spans="2:5" ht="15.6" x14ac:dyDescent="0.3">
      <c r="B53" s="110">
        <v>1</v>
      </c>
      <c r="C53" s="322" t="s">
        <v>541</v>
      </c>
      <c r="D53" s="334">
        <f>'Financial Reporting - Data Shee'!G66</f>
        <v>4</v>
      </c>
      <c r="E53" s="335">
        <f>D53/COUNT('Financial Reporting - Data Shee'!B66:F66)*10</f>
        <v>10</v>
      </c>
    </row>
    <row r="54" spans="2:5" ht="15.6" x14ac:dyDescent="0.3">
      <c r="B54" s="110">
        <v>1</v>
      </c>
      <c r="C54" s="322" t="s">
        <v>282</v>
      </c>
      <c r="D54" s="334">
        <f>'Financial Reporting - Data Shee'!G67</f>
        <v>4</v>
      </c>
      <c r="E54" s="335">
        <f>D54/COUNT('Financial Reporting - Data Shee'!B67:F67)*10</f>
        <v>10</v>
      </c>
    </row>
    <row r="55" spans="2:5" ht="15.6" x14ac:dyDescent="0.3">
      <c r="B55" s="110">
        <v>1</v>
      </c>
      <c r="C55" s="322" t="s">
        <v>283</v>
      </c>
      <c r="D55" s="334">
        <f>'Financial Reporting - Data Shee'!G69</f>
        <v>5</v>
      </c>
      <c r="E55" s="335">
        <f>D55/COUNT('Financial Reporting - Data Shee'!B69:F69)*10</f>
        <v>10</v>
      </c>
    </row>
    <row r="56" spans="2:5" ht="15.6" x14ac:dyDescent="0.3">
      <c r="B56" s="110">
        <v>1</v>
      </c>
      <c r="C56" s="322" t="s">
        <v>9</v>
      </c>
      <c r="D56" s="334">
        <f>'Financial Reporting - Data Shee'!G70</f>
        <v>5</v>
      </c>
      <c r="E56" s="335">
        <f>D56/COUNT('Financial Reporting - Data Shee'!B70:F70)*10</f>
        <v>10</v>
      </c>
    </row>
    <row r="57" spans="2:5" ht="15.6" x14ac:dyDescent="0.3">
      <c r="B57" s="110">
        <v>1</v>
      </c>
      <c r="C57" s="322" t="s">
        <v>59</v>
      </c>
      <c r="D57" s="334">
        <f>'Financial Reporting - Data Shee'!G71</f>
        <v>5</v>
      </c>
      <c r="E57" s="335">
        <f>D57/COUNT('Financial Reporting - Data Shee'!B71:F71)*10</f>
        <v>10</v>
      </c>
    </row>
    <row r="58" spans="2:5" ht="15.6" x14ac:dyDescent="0.3">
      <c r="B58" s="110">
        <v>1</v>
      </c>
      <c r="C58" s="322" t="s">
        <v>532</v>
      </c>
      <c r="D58" s="334">
        <f>'Financial Reporting - Data Shee'!G73</f>
        <v>4</v>
      </c>
      <c r="E58" s="335">
        <f>D58/COUNT('Financial Reporting - Data Shee'!B73:F73)*10</f>
        <v>10</v>
      </c>
    </row>
    <row r="59" spans="2:5" ht="15.6" x14ac:dyDescent="0.3">
      <c r="B59" s="110">
        <v>1</v>
      </c>
      <c r="C59" s="322" t="s">
        <v>533</v>
      </c>
      <c r="D59" s="334">
        <f>'Financial Reporting - Data Shee'!G74</f>
        <v>5</v>
      </c>
      <c r="E59" s="335">
        <f>D59/COUNT('Financial Reporting - Data Shee'!B74:F74)*10</f>
        <v>10</v>
      </c>
    </row>
    <row r="60" spans="2:5" ht="15.6" x14ac:dyDescent="0.3">
      <c r="B60" s="110">
        <v>1</v>
      </c>
      <c r="C60" s="322" t="s">
        <v>284</v>
      </c>
      <c r="D60" s="334">
        <f>'Financial Reporting - Data Shee'!G75</f>
        <v>4</v>
      </c>
      <c r="E60" s="335">
        <f>D60/COUNT('Financial Reporting - Data Shee'!B75:F75)*10</f>
        <v>10</v>
      </c>
    </row>
    <row r="61" spans="2:5" ht="15.6" x14ac:dyDescent="0.3">
      <c r="B61" s="110">
        <v>1</v>
      </c>
      <c r="C61" s="322" t="s">
        <v>10</v>
      </c>
      <c r="D61" s="334">
        <f>'Financial Reporting - Data Shee'!G76</f>
        <v>5</v>
      </c>
      <c r="E61" s="335">
        <f>D61/COUNT('Financial Reporting - Data Shee'!B76:F76)*10</f>
        <v>10</v>
      </c>
    </row>
    <row r="62" spans="2:5" ht="15.6" x14ac:dyDescent="0.3">
      <c r="B62" s="110">
        <v>1</v>
      </c>
      <c r="C62" s="322" t="s">
        <v>11</v>
      </c>
      <c r="D62" s="334">
        <f>'Financial Reporting - Data Shee'!G77</f>
        <v>5</v>
      </c>
      <c r="E62" s="335">
        <f>D62/COUNT('Financial Reporting - Data Shee'!B77:F77)*10</f>
        <v>10</v>
      </c>
    </row>
    <row r="63" spans="2:5" ht="15.6" x14ac:dyDescent="0.3">
      <c r="B63" s="110">
        <v>1</v>
      </c>
      <c r="C63" s="322" t="s">
        <v>334</v>
      </c>
      <c r="D63" s="334">
        <f>'Financial Reporting - Data Shee'!G79</f>
        <v>5</v>
      </c>
      <c r="E63" s="335">
        <f>D63/COUNT('Financial Reporting - Data Shee'!B79:F79)*10</f>
        <v>10</v>
      </c>
    </row>
    <row r="64" spans="2:5" ht="15.6" x14ac:dyDescent="0.3">
      <c r="B64" s="110">
        <v>1</v>
      </c>
      <c r="C64" s="322" t="s">
        <v>15</v>
      </c>
      <c r="D64" s="334">
        <f>'Financial Reporting - Data Shee'!G83</f>
        <v>5</v>
      </c>
      <c r="E64" s="335">
        <f>D64/COUNT('Financial Reporting - Data Shee'!B83:F83)*10</f>
        <v>10</v>
      </c>
    </row>
    <row r="65" spans="2:5" ht="15.6" x14ac:dyDescent="0.3">
      <c r="B65" s="110">
        <v>1</v>
      </c>
      <c r="C65" s="322" t="s">
        <v>285</v>
      </c>
      <c r="D65" s="334">
        <f>'Financial Reporting - Data Shee'!G84</f>
        <v>4</v>
      </c>
      <c r="E65" s="335">
        <f>D65/COUNT('Financial Reporting - Data Shee'!B84:F84)*10</f>
        <v>10</v>
      </c>
    </row>
    <row r="66" spans="2:5" ht="15.6" x14ac:dyDescent="0.3">
      <c r="B66" s="110">
        <v>1</v>
      </c>
      <c r="C66" s="322" t="s">
        <v>286</v>
      </c>
      <c r="D66" s="334">
        <f>'Financial Reporting - Data Shee'!G86</f>
        <v>5</v>
      </c>
      <c r="E66" s="335">
        <f>D66/COUNT('Financial Reporting - Data Shee'!B86:F86)*10</f>
        <v>10</v>
      </c>
    </row>
    <row r="67" spans="2:5" ht="15.6" x14ac:dyDescent="0.3">
      <c r="B67" s="110">
        <v>1</v>
      </c>
      <c r="C67" s="322" t="s">
        <v>287</v>
      </c>
      <c r="D67" s="334">
        <f>'Financial Reporting - Data Shee'!G88</f>
        <v>5</v>
      </c>
      <c r="E67" s="335">
        <f>D67/COUNT('Financial Reporting - Data Shee'!B88:F88)*10</f>
        <v>10</v>
      </c>
    </row>
    <row r="68" spans="2:5" ht="15.6" x14ac:dyDescent="0.3">
      <c r="B68" s="110">
        <v>1</v>
      </c>
      <c r="C68" s="322" t="s">
        <v>288</v>
      </c>
      <c r="D68" s="334">
        <f>'Financial Reporting - Data Shee'!G89</f>
        <v>5</v>
      </c>
      <c r="E68" s="335">
        <f>D68/COUNT('Financial Reporting - Data Shee'!B89:F89)*10</f>
        <v>10</v>
      </c>
    </row>
    <row r="69" spans="2:5" ht="15.6" x14ac:dyDescent="0.3">
      <c r="B69" s="110">
        <v>1</v>
      </c>
      <c r="C69" s="322" t="s">
        <v>18</v>
      </c>
      <c r="D69" s="334">
        <f>'Financial Reporting - Data Shee'!G90</f>
        <v>5</v>
      </c>
      <c r="E69" s="335">
        <f>D69/COUNT('Financial Reporting - Data Shee'!B90:F90)*10</f>
        <v>10</v>
      </c>
    </row>
    <row r="70" spans="2:5" ht="15.6" x14ac:dyDescent="0.3">
      <c r="B70" s="110">
        <v>1</v>
      </c>
      <c r="C70" s="322" t="s">
        <v>19</v>
      </c>
      <c r="D70" s="334">
        <f>'Financial Reporting - Data Shee'!G91</f>
        <v>5</v>
      </c>
      <c r="E70" s="335">
        <f>D70/COUNT('Financial Reporting - Data Shee'!B91:F91)*10</f>
        <v>10</v>
      </c>
    </row>
    <row r="71" spans="2:5" ht="15.6" x14ac:dyDescent="0.3">
      <c r="B71" s="110">
        <v>1</v>
      </c>
      <c r="C71" s="322" t="s">
        <v>336</v>
      </c>
      <c r="D71" s="334">
        <f>'Financial Reporting - Data Shee'!G93</f>
        <v>5</v>
      </c>
      <c r="E71" s="335">
        <f>D71/COUNT('Financial Reporting - Data Shee'!B93:F93)*10</f>
        <v>10</v>
      </c>
    </row>
    <row r="72" spans="2:5" ht="15.6" x14ac:dyDescent="0.3">
      <c r="B72" s="110">
        <v>1</v>
      </c>
      <c r="C72" s="322" t="s">
        <v>22</v>
      </c>
      <c r="D72" s="334">
        <f>'Financial Reporting - Data Shee'!G96</f>
        <v>5</v>
      </c>
      <c r="E72" s="335">
        <f>D72/COUNT('Financial Reporting - Data Shee'!B96:F96)*10</f>
        <v>10</v>
      </c>
    </row>
    <row r="73" spans="2:5" ht="15.6" x14ac:dyDescent="0.3">
      <c r="B73" s="110">
        <v>1</v>
      </c>
      <c r="C73" s="322" t="s">
        <v>300</v>
      </c>
      <c r="D73" s="334">
        <f>'Financial Reporting - Data Shee'!G97</f>
        <v>4</v>
      </c>
      <c r="E73" s="335">
        <f>D73/COUNT('Financial Reporting - Data Shee'!B97:F97)*10</f>
        <v>10</v>
      </c>
    </row>
    <row r="74" spans="2:5" ht="15.6" x14ac:dyDescent="0.3">
      <c r="B74" s="110">
        <v>1</v>
      </c>
      <c r="C74" s="322" t="s">
        <v>536</v>
      </c>
      <c r="D74" s="334">
        <f>'Financial Reporting - Data Shee'!G98</f>
        <v>5</v>
      </c>
      <c r="E74" s="335">
        <f>D74/COUNT('Financial Reporting - Data Shee'!B98:F98)*10</f>
        <v>10</v>
      </c>
    </row>
    <row r="75" spans="2:5" ht="15.6" x14ac:dyDescent="0.3">
      <c r="B75" s="110">
        <v>1</v>
      </c>
      <c r="C75" s="322" t="s">
        <v>537</v>
      </c>
      <c r="D75" s="334">
        <f>'Financial Reporting - Data Shee'!G99</f>
        <v>5</v>
      </c>
      <c r="E75" s="335">
        <f>D75/COUNT('Financial Reporting - Data Shee'!B99:F99)*10</f>
        <v>10</v>
      </c>
    </row>
    <row r="76" spans="2:5" ht="15.6" x14ac:dyDescent="0.3">
      <c r="B76" s="110">
        <v>1</v>
      </c>
      <c r="C76" s="322" t="s">
        <v>415</v>
      </c>
      <c r="D76" s="334">
        <f>'Financial Reporting - Data Shee'!G102</f>
        <v>5</v>
      </c>
      <c r="E76" s="335">
        <f>D76/COUNT('Financial Reporting - Data Shee'!B102:F102)*10</f>
        <v>10</v>
      </c>
    </row>
    <row r="77" spans="2:5" ht="15.6" x14ac:dyDescent="0.3">
      <c r="B77" s="110">
        <v>1</v>
      </c>
      <c r="C77" s="322" t="s">
        <v>23</v>
      </c>
      <c r="D77" s="334">
        <f>'Financial Reporting - Data Shee'!G103</f>
        <v>5</v>
      </c>
      <c r="E77" s="335">
        <f>D77/COUNT('Financial Reporting - Data Shee'!B103:F103)*10</f>
        <v>10</v>
      </c>
    </row>
    <row r="78" spans="2:5" ht="15.6" x14ac:dyDescent="0.3">
      <c r="B78" s="110">
        <v>1</v>
      </c>
      <c r="C78" s="322" t="s">
        <v>416</v>
      </c>
      <c r="D78" s="334">
        <f>'Financial Reporting - Data Shee'!G106</f>
        <v>5</v>
      </c>
      <c r="E78" s="335">
        <f>D78/COUNT('Financial Reporting - Data Shee'!B106:F106)*10</f>
        <v>10</v>
      </c>
    </row>
    <row r="79" spans="2:5" ht="15.6" x14ac:dyDescent="0.3">
      <c r="B79" s="110">
        <v>1</v>
      </c>
      <c r="C79" s="322" t="s">
        <v>291</v>
      </c>
      <c r="D79" s="334">
        <f>'Financial Reporting - Data Shee'!G107</f>
        <v>4</v>
      </c>
      <c r="E79" s="335">
        <f>D79/COUNT('Financial Reporting - Data Shee'!B107:F107)*10</f>
        <v>10</v>
      </c>
    </row>
    <row r="80" spans="2:5" ht="15.6" x14ac:dyDescent="0.3">
      <c r="B80" s="110">
        <v>1</v>
      </c>
      <c r="C80" s="322" t="s">
        <v>24</v>
      </c>
      <c r="D80" s="334">
        <f>'Financial Reporting - Data Shee'!G108</f>
        <v>5</v>
      </c>
      <c r="E80" s="335">
        <f>D80/COUNT('Financial Reporting - Data Shee'!B108:F108)*10</f>
        <v>10</v>
      </c>
    </row>
    <row r="81" spans="2:5" ht="15.6" x14ac:dyDescent="0.3">
      <c r="B81" s="110">
        <v>1</v>
      </c>
      <c r="C81" s="322" t="s">
        <v>539</v>
      </c>
      <c r="D81" s="334">
        <f>'Financial Reporting - Data Shee'!G109</f>
        <v>5</v>
      </c>
      <c r="E81" s="335">
        <f>D81/COUNT('Financial Reporting - Data Shee'!B109:F109)*10</f>
        <v>10</v>
      </c>
    </row>
    <row r="82" spans="2:5" ht="15.6" x14ac:dyDescent="0.3">
      <c r="B82" s="110">
        <v>1</v>
      </c>
      <c r="C82" s="322" t="s">
        <v>25</v>
      </c>
      <c r="D82" s="334">
        <f>'Financial Reporting - Data Shee'!G111</f>
        <v>5</v>
      </c>
      <c r="E82" s="335">
        <f>D82/COUNT('Financial Reporting - Data Shee'!B111:F111)*10</f>
        <v>10</v>
      </c>
    </row>
    <row r="83" spans="2:5" ht="15.6" x14ac:dyDescent="0.3">
      <c r="B83" s="110">
        <v>1</v>
      </c>
      <c r="C83" s="322" t="s">
        <v>26</v>
      </c>
      <c r="D83" s="334">
        <f>'Financial Reporting - Data Shee'!G112</f>
        <v>5</v>
      </c>
      <c r="E83" s="335">
        <f>D83/COUNT('Financial Reporting - Data Shee'!B112:F112)*10</f>
        <v>10</v>
      </c>
    </row>
    <row r="84" spans="2:5" ht="15.6" x14ac:dyDescent="0.3">
      <c r="B84" s="110">
        <v>1</v>
      </c>
      <c r="C84" s="322" t="s">
        <v>27</v>
      </c>
      <c r="D84" s="334">
        <f>'Financial Reporting - Data Shee'!G113</f>
        <v>5</v>
      </c>
      <c r="E84" s="335">
        <f>D84/COUNT('Financial Reporting - Data Shee'!B113:F113)*10</f>
        <v>10</v>
      </c>
    </row>
    <row r="85" spans="2:5" ht="15.6" x14ac:dyDescent="0.3">
      <c r="B85" s="110">
        <v>1</v>
      </c>
      <c r="C85" s="322" t="s">
        <v>540</v>
      </c>
      <c r="D85" s="334">
        <f>'Financial Reporting - Data Shee'!G114</f>
        <v>5</v>
      </c>
      <c r="E85" s="335">
        <f>D85/COUNT('Financial Reporting - Data Shee'!B114:F114)*10</f>
        <v>10</v>
      </c>
    </row>
    <row r="86" spans="2:5" ht="15.6" x14ac:dyDescent="0.3">
      <c r="B86" s="110">
        <v>1</v>
      </c>
      <c r="C86" s="322" t="s">
        <v>28</v>
      </c>
      <c r="D86" s="334">
        <f>'Financial Reporting - Data Shee'!G115</f>
        <v>5</v>
      </c>
      <c r="E86" s="335">
        <f>D86/COUNT('Financial Reporting - Data Shee'!B115:F115)*10</f>
        <v>10</v>
      </c>
    </row>
    <row r="87" spans="2:5" ht="15.6" x14ac:dyDescent="0.3">
      <c r="B87" s="110">
        <v>1</v>
      </c>
      <c r="C87" s="322" t="s">
        <v>30</v>
      </c>
      <c r="D87" s="334">
        <f>'Financial Reporting - Data Shee'!G117</f>
        <v>5</v>
      </c>
      <c r="E87" s="335">
        <f>D87/COUNT('Financial Reporting - Data Shee'!B117:F117)*10</f>
        <v>10</v>
      </c>
    </row>
    <row r="88" spans="2:5" ht="15.6" x14ac:dyDescent="0.3">
      <c r="B88" s="110">
        <v>1</v>
      </c>
      <c r="C88" s="322" t="s">
        <v>31</v>
      </c>
      <c r="D88" s="334">
        <f>'Financial Reporting - Data Shee'!G118</f>
        <v>5</v>
      </c>
      <c r="E88" s="335">
        <f>D88/COUNT('Financial Reporting - Data Shee'!B118:F118)*10</f>
        <v>10</v>
      </c>
    </row>
    <row r="89" spans="2:5" ht="15.6" x14ac:dyDescent="0.3">
      <c r="B89" s="110">
        <v>1</v>
      </c>
      <c r="C89" s="322" t="s">
        <v>32</v>
      </c>
      <c r="D89" s="334">
        <f>'Financial Reporting - Data Shee'!G119</f>
        <v>5</v>
      </c>
      <c r="E89" s="335">
        <f>D89/COUNT('Financial Reporting - Data Shee'!B119:F119)*10</f>
        <v>10</v>
      </c>
    </row>
    <row r="90" spans="2:5" ht="15.6" x14ac:dyDescent="0.3">
      <c r="B90" s="110">
        <v>1</v>
      </c>
      <c r="C90" s="322" t="s">
        <v>292</v>
      </c>
      <c r="D90" s="334">
        <f>'Financial Reporting - Data Shee'!G121</f>
        <v>5</v>
      </c>
      <c r="E90" s="335">
        <f>D90/COUNT('Financial Reporting - Data Shee'!B121:F121)*10</f>
        <v>10</v>
      </c>
    </row>
    <row r="91" spans="2:5" ht="15.6" x14ac:dyDescent="0.3">
      <c r="B91" s="110">
        <v>1</v>
      </c>
      <c r="C91" s="322" t="s">
        <v>34</v>
      </c>
      <c r="D91" s="334">
        <f>'Financial Reporting - Data Shee'!G122</f>
        <v>5</v>
      </c>
      <c r="E91" s="335">
        <f>D91/COUNT('Financial Reporting - Data Shee'!B122:F122)*10</f>
        <v>10</v>
      </c>
    </row>
    <row r="92" spans="2:5" ht="15.6" x14ac:dyDescent="0.3">
      <c r="B92" s="110">
        <v>1</v>
      </c>
      <c r="C92" s="322" t="s">
        <v>35</v>
      </c>
      <c r="D92" s="334">
        <f>'Financial Reporting - Data Shee'!G123</f>
        <v>5</v>
      </c>
      <c r="E92" s="335">
        <f>D92/COUNT('Financial Reporting - Data Shee'!B123:F123)*10</f>
        <v>10</v>
      </c>
    </row>
    <row r="93" spans="2:5" ht="15.6" x14ac:dyDescent="0.3">
      <c r="B93" s="110">
        <v>1</v>
      </c>
      <c r="C93" s="322" t="s">
        <v>293</v>
      </c>
      <c r="D93" s="334">
        <f>'Financial Reporting - Data Shee'!G124</f>
        <v>5</v>
      </c>
      <c r="E93" s="335">
        <f>D93/COUNT('Financial Reporting - Data Shee'!B124:F124)*10</f>
        <v>10</v>
      </c>
    </row>
    <row r="94" spans="2:5" ht="15.6" x14ac:dyDescent="0.3">
      <c r="B94" s="110">
        <v>1</v>
      </c>
      <c r="C94" s="322" t="s">
        <v>294</v>
      </c>
      <c r="D94" s="334">
        <f>'Financial Reporting - Data Shee'!G125</f>
        <v>5</v>
      </c>
      <c r="E94" s="335">
        <f>D94/COUNT('Financial Reporting - Data Shee'!B125:F125)*10</f>
        <v>10</v>
      </c>
    </row>
    <row r="95" spans="2:5" ht="15.6" x14ac:dyDescent="0.3">
      <c r="B95" s="110">
        <v>1</v>
      </c>
      <c r="C95" s="322" t="s">
        <v>36</v>
      </c>
      <c r="D95" s="334">
        <f>'Financial Reporting - Data Shee'!G126</f>
        <v>5</v>
      </c>
      <c r="E95" s="335">
        <f>D95/COUNT('Financial Reporting - Data Shee'!B126:F126)*10</f>
        <v>10</v>
      </c>
    </row>
    <row r="96" spans="2:5" ht="15.6" x14ac:dyDescent="0.3">
      <c r="B96" s="110">
        <v>1</v>
      </c>
      <c r="C96" s="322" t="s">
        <v>37</v>
      </c>
      <c r="D96" s="334">
        <f>'Financial Reporting - Data Shee'!G127</f>
        <v>5</v>
      </c>
      <c r="E96" s="335">
        <f>D96/COUNT('Financial Reporting - Data Shee'!B127:F127)*10</f>
        <v>10</v>
      </c>
    </row>
    <row r="97" spans="2:5" ht="15.6" x14ac:dyDescent="0.3">
      <c r="B97" s="110">
        <v>95</v>
      </c>
      <c r="C97" s="321" t="s">
        <v>324</v>
      </c>
      <c r="D97" s="334">
        <f>'Financial Reporting - Data Shee'!G4</f>
        <v>4.5</v>
      </c>
      <c r="E97" s="335">
        <f>D97/COUNT('Financial Reporting - Data Shee'!B4:F4)*10</f>
        <v>9</v>
      </c>
    </row>
    <row r="98" spans="2:5" ht="15.6" x14ac:dyDescent="0.3">
      <c r="B98" s="110">
        <v>95</v>
      </c>
      <c r="C98" s="321" t="s">
        <v>515</v>
      </c>
      <c r="D98" s="334">
        <f>'Financial Reporting - Data Shee'!G6</f>
        <v>4.5</v>
      </c>
      <c r="E98" s="335">
        <f>D98/COUNT('Financial Reporting - Data Shee'!B6:F6)*10</f>
        <v>9</v>
      </c>
    </row>
    <row r="99" spans="2:5" ht="15.6" x14ac:dyDescent="0.3">
      <c r="B99" s="110">
        <v>95</v>
      </c>
      <c r="C99" s="321" t="s">
        <v>516</v>
      </c>
      <c r="D99" s="334">
        <f>'Financial Reporting - Data Shee'!G7</f>
        <v>4.5</v>
      </c>
      <c r="E99" s="335">
        <f>D99/COUNT('Financial Reporting - Data Shee'!B7:F7)*10</f>
        <v>9</v>
      </c>
    </row>
    <row r="100" spans="2:5" ht="15.6" x14ac:dyDescent="0.3">
      <c r="B100" s="110">
        <v>95</v>
      </c>
      <c r="C100" s="322" t="s">
        <v>265</v>
      </c>
      <c r="D100" s="334">
        <f>'Financial Reporting - Data Shee'!G13</f>
        <v>4.5</v>
      </c>
      <c r="E100" s="335">
        <f>D100/COUNT('Financial Reporting - Data Shee'!B13:F13)*10</f>
        <v>9</v>
      </c>
    </row>
    <row r="101" spans="2:5" ht="15.6" x14ac:dyDescent="0.3">
      <c r="B101" s="110">
        <v>95</v>
      </c>
      <c r="C101" s="322" t="s">
        <v>266</v>
      </c>
      <c r="D101" s="334">
        <f>'Financial Reporting - Data Shee'!G17</f>
        <v>4.5</v>
      </c>
      <c r="E101" s="335">
        <f>D101/COUNT('Financial Reporting - Data Shee'!B17:F17)*10</f>
        <v>9</v>
      </c>
    </row>
    <row r="102" spans="2:5" ht="15.6" x14ac:dyDescent="0.3">
      <c r="B102" s="110">
        <v>95</v>
      </c>
      <c r="C102" s="321" t="s">
        <v>316</v>
      </c>
      <c r="D102" s="334">
        <f>'Financial Reporting - Data Shee'!G21</f>
        <v>4.5</v>
      </c>
      <c r="E102" s="335">
        <f>D102/COUNT('Financial Reporting - Data Shee'!B21:F21)*10</f>
        <v>9</v>
      </c>
    </row>
    <row r="103" spans="2:5" ht="15.6" x14ac:dyDescent="0.3">
      <c r="B103" s="110">
        <v>95</v>
      </c>
      <c r="C103" s="321" t="s">
        <v>518</v>
      </c>
      <c r="D103" s="334">
        <f>'Financial Reporting - Data Shee'!G23</f>
        <v>4.5</v>
      </c>
      <c r="E103" s="335">
        <f>D103/COUNT('Financial Reporting - Data Shee'!B23:F23)*10</f>
        <v>9</v>
      </c>
    </row>
    <row r="104" spans="2:5" ht="15.6" x14ac:dyDescent="0.3">
      <c r="B104" s="110">
        <v>95</v>
      </c>
      <c r="C104" s="321" t="s">
        <v>321</v>
      </c>
      <c r="D104" s="334">
        <f>'Financial Reporting - Data Shee'!G25</f>
        <v>4.5</v>
      </c>
      <c r="E104" s="335">
        <f>D104/COUNT('Financial Reporting - Data Shee'!B25:F25)*10</f>
        <v>9</v>
      </c>
    </row>
    <row r="105" spans="2:5" ht="15.6" x14ac:dyDescent="0.3">
      <c r="B105" s="110">
        <v>95</v>
      </c>
      <c r="C105" s="321" t="s">
        <v>519</v>
      </c>
      <c r="D105" s="334">
        <f>'Financial Reporting - Data Shee'!G30</f>
        <v>4.5</v>
      </c>
      <c r="E105" s="335">
        <f>D105/COUNT('Financial Reporting - Data Shee'!B30:F30)*10</f>
        <v>9</v>
      </c>
    </row>
    <row r="106" spans="2:5" ht="15.6" x14ac:dyDescent="0.3">
      <c r="B106" s="110">
        <v>95</v>
      </c>
      <c r="C106" s="322" t="s">
        <v>3</v>
      </c>
      <c r="D106" s="334">
        <f>'Financial Reporting - Data Shee'!G50</f>
        <v>4.5</v>
      </c>
      <c r="E106" s="335">
        <f>D106/COUNT('Financial Reporting - Data Shee'!B50:F50)*10</f>
        <v>9</v>
      </c>
    </row>
    <row r="107" spans="2:5" ht="15.6" x14ac:dyDescent="0.3">
      <c r="B107" s="110">
        <v>95</v>
      </c>
      <c r="C107" s="322" t="s">
        <v>273</v>
      </c>
      <c r="D107" s="334">
        <f>'Financial Reporting - Data Shee'!G52</f>
        <v>4.5</v>
      </c>
      <c r="E107" s="335">
        <f>D107/COUNT('Financial Reporting - Data Shee'!B52:F52)*10</f>
        <v>9</v>
      </c>
    </row>
    <row r="108" spans="2:5" ht="15.6" x14ac:dyDescent="0.3">
      <c r="B108" s="110">
        <v>95</v>
      </c>
      <c r="C108" s="322" t="s">
        <v>275</v>
      </c>
      <c r="D108" s="334">
        <f>'Financial Reporting - Data Shee'!G55</f>
        <v>4.5</v>
      </c>
      <c r="E108" s="335">
        <f>D108/COUNT('Financial Reporting - Data Shee'!B55:F55)*10</f>
        <v>9</v>
      </c>
    </row>
    <row r="109" spans="2:5" ht="15.6" x14ac:dyDescent="0.3">
      <c r="B109" s="110">
        <v>95</v>
      </c>
      <c r="C109" s="322" t="s">
        <v>530</v>
      </c>
      <c r="D109" s="334">
        <f>'Financial Reporting - Data Shee'!G68</f>
        <v>4.5</v>
      </c>
      <c r="E109" s="335">
        <f>D109/COUNT('Financial Reporting - Data Shee'!B68:F68)*10</f>
        <v>9</v>
      </c>
    </row>
    <row r="110" spans="2:5" ht="15.6" x14ac:dyDescent="0.3">
      <c r="B110" s="110">
        <v>95</v>
      </c>
      <c r="C110" s="322" t="s">
        <v>531</v>
      </c>
      <c r="D110" s="334">
        <f>'Financial Reporting - Data Shee'!G72</f>
        <v>4.5</v>
      </c>
      <c r="E110" s="335">
        <f>D110/COUNT('Financial Reporting - Data Shee'!B72:F72)*10</f>
        <v>9</v>
      </c>
    </row>
    <row r="111" spans="2:5" ht="15.6" x14ac:dyDescent="0.3">
      <c r="B111" s="110">
        <v>95</v>
      </c>
      <c r="C111" s="322" t="s">
        <v>534</v>
      </c>
      <c r="D111" s="334">
        <f>'Financial Reporting - Data Shee'!G78</f>
        <v>4.5</v>
      </c>
      <c r="E111" s="335">
        <f>D111/COUNT('Financial Reporting - Data Shee'!B78:F78)*10</f>
        <v>9</v>
      </c>
    </row>
    <row r="112" spans="2:5" ht="15.6" x14ac:dyDescent="0.3">
      <c r="B112" s="110">
        <v>95</v>
      </c>
      <c r="C112" s="322" t="s">
        <v>12</v>
      </c>
      <c r="D112" s="334">
        <f>'Financial Reporting - Data Shee'!G80</f>
        <v>4.5</v>
      </c>
      <c r="E112" s="335">
        <f>D112/COUNT('Financial Reporting - Data Shee'!B80:F80)*10</f>
        <v>9</v>
      </c>
    </row>
    <row r="113" spans="2:5" ht="15.6" x14ac:dyDescent="0.3">
      <c r="B113" s="110">
        <v>95</v>
      </c>
      <c r="C113" s="322" t="s">
        <v>13</v>
      </c>
      <c r="D113" s="334">
        <f>'Financial Reporting - Data Shee'!G81</f>
        <v>4.5</v>
      </c>
      <c r="E113" s="335">
        <f>D113/COUNT('Financial Reporting - Data Shee'!B81:F81)*10</f>
        <v>9</v>
      </c>
    </row>
    <row r="114" spans="2:5" ht="15.6" x14ac:dyDescent="0.3">
      <c r="B114" s="110">
        <v>95</v>
      </c>
      <c r="C114" s="322" t="s">
        <v>335</v>
      </c>
      <c r="D114" s="334">
        <f>'Financial Reporting - Data Shee'!G82</f>
        <v>4.5</v>
      </c>
      <c r="E114" s="335">
        <f>D114/COUNT('Financial Reporting - Data Shee'!B82:F82)*10</f>
        <v>9</v>
      </c>
    </row>
    <row r="115" spans="2:5" ht="15.6" x14ac:dyDescent="0.3">
      <c r="B115" s="110">
        <v>95</v>
      </c>
      <c r="C115" s="322" t="s">
        <v>16</v>
      </c>
      <c r="D115" s="334">
        <f>'Financial Reporting - Data Shee'!G85</f>
        <v>4.5</v>
      </c>
      <c r="E115" s="335">
        <f>D115/COUNT('Financial Reporting - Data Shee'!B85:F85)*10</f>
        <v>9</v>
      </c>
    </row>
    <row r="116" spans="2:5" ht="15.6" x14ac:dyDescent="0.3">
      <c r="B116" s="110">
        <v>95</v>
      </c>
      <c r="C116" s="322" t="s">
        <v>17</v>
      </c>
      <c r="D116" s="334">
        <f>'Financial Reporting - Data Shee'!G87</f>
        <v>4.5</v>
      </c>
      <c r="E116" s="335">
        <f>D116/COUNT('Financial Reporting - Data Shee'!B87:F87)*10</f>
        <v>9</v>
      </c>
    </row>
    <row r="117" spans="2:5" ht="15.6" x14ac:dyDescent="0.3">
      <c r="B117" s="110">
        <v>95</v>
      </c>
      <c r="C117" s="322" t="s">
        <v>21</v>
      </c>
      <c r="D117" s="334">
        <f>'Financial Reporting - Data Shee'!G94</f>
        <v>4.5</v>
      </c>
      <c r="E117" s="335">
        <f>D117/COUNT('Financial Reporting - Data Shee'!B94:F94)*10</f>
        <v>9</v>
      </c>
    </row>
    <row r="118" spans="2:5" ht="15.6" x14ac:dyDescent="0.3">
      <c r="B118" s="110">
        <v>95</v>
      </c>
      <c r="C118" s="322" t="s">
        <v>535</v>
      </c>
      <c r="D118" s="334">
        <f>'Financial Reporting - Data Shee'!G95</f>
        <v>4.5</v>
      </c>
      <c r="E118" s="335">
        <f>D118/COUNT('Financial Reporting - Data Shee'!B95:F95)*10</f>
        <v>9</v>
      </c>
    </row>
    <row r="119" spans="2:5" ht="15.6" x14ac:dyDescent="0.3">
      <c r="B119" s="110">
        <v>95</v>
      </c>
      <c r="C119" s="322" t="s">
        <v>314</v>
      </c>
      <c r="D119" s="334">
        <f>'Financial Reporting - Data Shee'!G100</f>
        <v>4.5</v>
      </c>
      <c r="E119" s="335">
        <f>D119/COUNT('Financial Reporting - Data Shee'!B100:F100)*10</f>
        <v>9</v>
      </c>
    </row>
    <row r="120" spans="2:5" ht="15.6" x14ac:dyDescent="0.3">
      <c r="B120" s="110">
        <v>95</v>
      </c>
      <c r="C120" s="322" t="s">
        <v>289</v>
      </c>
      <c r="D120" s="334">
        <f>'Financial Reporting - Data Shee'!G101</f>
        <v>4.5</v>
      </c>
      <c r="E120" s="335">
        <f>D120/COUNT('Financial Reporting - Data Shee'!B101:F101)*10</f>
        <v>9</v>
      </c>
    </row>
    <row r="121" spans="2:5" ht="15.6" x14ac:dyDescent="0.3">
      <c r="B121" s="110">
        <v>95</v>
      </c>
      <c r="C121" s="322" t="s">
        <v>538</v>
      </c>
      <c r="D121" s="334">
        <f>'Financial Reporting - Data Shee'!G104</f>
        <v>4.5</v>
      </c>
      <c r="E121" s="335">
        <f>D121/COUNT('Financial Reporting - Data Shee'!B104:F104)*10</f>
        <v>9</v>
      </c>
    </row>
    <row r="122" spans="2:5" ht="15.6" x14ac:dyDescent="0.3">
      <c r="B122" s="110">
        <v>95</v>
      </c>
      <c r="C122" s="322" t="s">
        <v>29</v>
      </c>
      <c r="D122" s="334">
        <f>'Financial Reporting - Data Shee'!G116</f>
        <v>4.5</v>
      </c>
      <c r="E122" s="335">
        <f>D122/COUNT('Financial Reporting - Data Shee'!B116:F116)*10</f>
        <v>9</v>
      </c>
    </row>
    <row r="123" spans="2:5" ht="15.6" x14ac:dyDescent="0.3">
      <c r="B123" s="110">
        <v>121</v>
      </c>
      <c r="C123" s="322" t="s">
        <v>290</v>
      </c>
      <c r="D123" s="334">
        <f>'Financial Reporting - Data Shee'!G105</f>
        <v>4</v>
      </c>
      <c r="E123" s="335">
        <f>D123/COUNT('Financial Reporting - Data Shee'!B105:F105)*10</f>
        <v>8</v>
      </c>
    </row>
    <row r="124" spans="2:5" ht="15.6" x14ac:dyDescent="0.3">
      <c r="B124" s="110">
        <v>121</v>
      </c>
      <c r="C124" s="322" t="s">
        <v>33</v>
      </c>
      <c r="D124" s="334">
        <f>'Financial Reporting - Data Shee'!G120</f>
        <v>4</v>
      </c>
      <c r="E124" s="335">
        <f>D124/COUNT('Financial Reporting - Data Shee'!B120:F120)*10</f>
        <v>8</v>
      </c>
    </row>
    <row r="125" spans="2:5" ht="15.6" x14ac:dyDescent="0.3">
      <c r="B125" s="110">
        <v>123</v>
      </c>
      <c r="C125" s="322" t="s">
        <v>20</v>
      </c>
      <c r="D125" s="334">
        <f>'Financial Reporting - Data Shee'!G92</f>
        <v>0</v>
      </c>
      <c r="E125" s="335">
        <f>D125/COUNT('Financial Reporting - Data Shee'!B92:F92)*10</f>
        <v>0</v>
      </c>
    </row>
    <row r="126" spans="2:5" ht="15.6" x14ac:dyDescent="0.3">
      <c r="B126" s="110">
        <v>123</v>
      </c>
      <c r="C126" s="322" t="s">
        <v>386</v>
      </c>
      <c r="D126" s="334">
        <f>'Financial Reporting - Data Shee'!G110</f>
        <v>0</v>
      </c>
      <c r="E126" s="335">
        <f>D126/COUNT('Financial Reporting - Data Shee'!B93:F93)*10</f>
        <v>0</v>
      </c>
    </row>
    <row r="127" spans="2:5" ht="18" x14ac:dyDescent="0.3">
      <c r="B127" s="331" t="s">
        <v>392</v>
      </c>
      <c r="C127" s="331"/>
      <c r="D127" s="341">
        <f>AVERAGE(D3:D126)</f>
        <v>4.596774193548387</v>
      </c>
      <c r="E127" s="341">
        <f>AVERAGE(E3:E126)</f>
        <v>9.5967741935483879</v>
      </c>
    </row>
  </sheetData>
  <autoFilter ref="C2:E2" xr:uid="{0CCBF49E-15CA-417C-AC7B-42BB27F6EC20}">
    <sortState xmlns:xlrd2="http://schemas.microsoft.com/office/spreadsheetml/2017/richdata2" ref="C3:E127">
      <sortCondition descending="1" ref="E2"/>
    </sortState>
  </autoFilter>
  <sortState xmlns:xlrd2="http://schemas.microsoft.com/office/spreadsheetml/2017/richdata2" ref="B3:D102">
    <sortCondition descending="1" ref="D3:D102"/>
  </sortState>
  <conditionalFormatting sqref="E3:E126">
    <cfRule type="cellIs" dxfId="30" priority="1" operator="between">
      <formula>0</formula>
      <formula>1.99</formula>
    </cfRule>
    <cfRule type="cellIs" dxfId="29" priority="2" operator="between">
      <formula>2</formula>
      <formula>3.99</formula>
    </cfRule>
    <cfRule type="cellIs" dxfId="28" priority="3" operator="between">
      <formula>4</formula>
      <formula>5.99</formula>
    </cfRule>
    <cfRule type="cellIs" dxfId="27" priority="4" operator="between">
      <formula>6</formula>
      <formula>7.99</formula>
    </cfRule>
    <cfRule type="cellIs" dxfId="26" priority="5" operator="between">
      <formula>8</formula>
      <formula>9.99</formula>
    </cfRule>
    <cfRule type="cellIs" dxfId="25" priority="6" operator="equal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TRAC Score</vt:lpstr>
      <vt:lpstr>Overall Rank 2022 Vs. 2023</vt:lpstr>
      <vt:lpstr>Anti-Corruption Ranking</vt:lpstr>
      <vt:lpstr>Anti-Corruption Reporting</vt:lpstr>
      <vt:lpstr>Anti Corruption - Data Sheet </vt:lpstr>
      <vt:lpstr>Organisational Transparency Ran</vt:lpstr>
      <vt:lpstr>Organisational Transparency</vt:lpstr>
      <vt:lpstr>Org. Transparency - Data Sheet</vt:lpstr>
      <vt:lpstr>Domestic Financial Rank</vt:lpstr>
      <vt:lpstr>Domestic Financial Reporting </vt:lpstr>
      <vt:lpstr>Financial Reporting - Data Shee</vt:lpstr>
      <vt:lpstr>Country by Country Ranking</vt:lpstr>
      <vt:lpstr>Country by Country Reporting</vt:lpstr>
      <vt:lpstr>Country - Company Scores </vt:lpstr>
      <vt:lpstr>Gender Rank </vt:lpstr>
      <vt:lpstr>Reporting on Gender</vt:lpstr>
      <vt:lpstr>Gender - Data Sheet </vt:lpstr>
      <vt:lpstr>Procurement Rank</vt:lpstr>
      <vt:lpstr>Reporting on Public Procurement</vt:lpstr>
      <vt:lpstr>Procurement - Data Sheet </vt:lpstr>
      <vt:lpstr>Question by Question Analysis</vt:lpstr>
      <vt:lpstr>2022 vs. 23 Question Analysis</vt:lpstr>
      <vt:lpstr>All Scores 2022 Vs. 2023</vt:lpstr>
      <vt:lpstr>Overall Scores Trends </vt:lpstr>
      <vt:lpstr>Industry Rank</vt:lpstr>
      <vt:lpstr>Industry Rank Comparison</vt:lpstr>
      <vt:lpstr>Industry Wise Scores</vt:lpstr>
      <vt:lpstr>No. of Companies in Each Indust</vt:lpstr>
      <vt:lpstr>First 50 Companies Trends</vt:lpstr>
      <vt:lpstr>First 50 Companies Overall Scor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Nicole Elias (TI SL)</cp:lastModifiedBy>
  <cp:lastPrinted>2024-01-10T12:54:57Z</cp:lastPrinted>
  <dcterms:created xsi:type="dcterms:W3CDTF">2022-09-08T06:53:28Z</dcterms:created>
  <dcterms:modified xsi:type="dcterms:W3CDTF">2024-02-14T17:24:00Z</dcterms:modified>
</cp:coreProperties>
</file>